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never" codeName="ThisWorkbook" autoCompressPictures="0" defaultThemeVersion="124226"/>
  <bookViews>
    <workbookView xWindow="-1170" yWindow="1650" windowWidth="15225" windowHeight="11595" tabRatio="898" activeTab="3"/>
  </bookViews>
  <sheets>
    <sheet name="Member Information Input" sheetId="8" r:id="rId1"/>
    <sheet name="Retrofit Rules &amp; Info Pg 1 of 2" sheetId="13" r:id="rId2"/>
    <sheet name="Retrofit Rules &amp; Info Pg 2 of 2" sheetId="14" r:id="rId3"/>
    <sheet name="Lighting Retrofit Data Input" sheetId="7" r:id="rId4"/>
    <sheet name="New Construction Rules &amp; Info" sheetId="10" r:id="rId5"/>
    <sheet name="New Construction Data Input" sheetId="11" r:id="rId6"/>
    <sheet name="Lighting Savings Data Input" sheetId="6" r:id="rId7"/>
    <sheet name="Lighting Retrofit Savings calc" sheetId="16" state="hidden" r:id="rId8"/>
    <sheet name="NC Lighting Savings Calc" sheetId="12" state="hidden" r:id="rId9"/>
    <sheet name="Payment Request" sheetId="5" state="hidden" r:id="rId10"/>
  </sheets>
  <externalReferences>
    <externalReference r:id="rId11"/>
    <externalReference r:id="rId12"/>
  </externalReferences>
  <definedNames>
    <definedName name="_xlnm.Print_Area" localSheetId="3">'Lighting Retrofit Data Input'!$A$2:$K$88</definedName>
    <definedName name="_xlnm.Print_Area" localSheetId="7">'Lighting Retrofit Savings calc'!$A$1:$L$55</definedName>
    <definedName name="_xlnm.Print_Area" localSheetId="6">'Lighting Savings Data Input'!$A$2:$L$34</definedName>
    <definedName name="_xlnm.Print_Area" localSheetId="0">'Member Information Input'!$A$1:$J$39</definedName>
    <definedName name="_xlnm.Print_Area" localSheetId="8">'NC Lighting Savings Calc'!$A$1:$L$60</definedName>
    <definedName name="_xlnm.Print_Area" localSheetId="5">'New Construction Data Input'!$A$2:$K$68</definedName>
    <definedName name="_xlnm.Print_Area" localSheetId="4">'New Construction Rules &amp; Info'!$A$1:$K$56</definedName>
    <definedName name="_xlnm.Print_Area" localSheetId="9">'Payment Request'!$A$1:$M$54</definedName>
    <definedName name="_xlnm.Print_Area" localSheetId="1">'Retrofit Rules &amp; Info Pg 1 of 2'!$A$1:$K$58</definedName>
    <definedName name="_xlnm.Print_Area" localSheetId="2">'Retrofit Rules &amp; Info Pg 2 of 2'!$A$1:$J$48</definedName>
  </definedNames>
  <calcPr calcId="145621"/>
  <extLst>
    <ext xmlns:mx="http://schemas.microsoft.com/office/mac/excel/2008/main" uri="http://schemas.microsoft.com/office/mac/excel/2008/main">
      <mx:ArchID Flags="2"/>
    </ext>
  </extLst>
</workbook>
</file>

<file path=xl/calcChain.xml><?xml version="1.0" encoding="utf-8"?>
<calcChain xmlns="http://schemas.openxmlformats.org/spreadsheetml/2006/main">
  <c r="C5" i="7" l="1"/>
  <c r="C6" i="11"/>
  <c r="M19" i="11" l="1"/>
  <c r="M26" i="11"/>
  <c r="M58" i="11"/>
  <c r="M63" i="11"/>
  <c r="M33" i="11"/>
  <c r="J10" i="6" l="1"/>
  <c r="A4" i="5" l="1"/>
  <c r="A3" i="10" l="1"/>
  <c r="A3" i="14"/>
  <c r="A3" i="13"/>
  <c r="C30" i="5" l="1"/>
  <c r="J17" i="7"/>
  <c r="J15" i="7"/>
  <c r="J14" i="7"/>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53" i="16" s="1"/>
  <c r="L12" i="16"/>
  <c r="K12" i="16"/>
  <c r="C7" i="16"/>
  <c r="A4" i="16"/>
  <c r="A3" i="16"/>
  <c r="A2" i="16"/>
  <c r="K1" i="16"/>
  <c r="E58" i="12"/>
  <c r="K51" i="12"/>
  <c r="J51" i="12"/>
  <c r="J50" i="12"/>
  <c r="J49" i="12"/>
  <c r="J48" i="12"/>
  <c r="K46" i="12"/>
  <c r="H46" i="12"/>
  <c r="J46" i="12" s="1"/>
  <c r="K45" i="12"/>
  <c r="H45" i="12"/>
  <c r="J45" i="12" s="1"/>
  <c r="K44" i="12"/>
  <c r="H44" i="12"/>
  <c r="J44" i="12" s="1"/>
  <c r="K43" i="12"/>
  <c r="H43" i="12"/>
  <c r="J43" i="12" s="1"/>
  <c r="K42" i="12"/>
  <c r="H42" i="12"/>
  <c r="J42" i="12" s="1"/>
  <c r="K41" i="12"/>
  <c r="H41" i="12"/>
  <c r="J41" i="12" s="1"/>
  <c r="K40" i="12"/>
  <c r="H40" i="12"/>
  <c r="J40" i="12" s="1"/>
  <c r="K39" i="12"/>
  <c r="H39" i="12"/>
  <c r="J39" i="12" s="1"/>
  <c r="K38" i="12"/>
  <c r="H38" i="12"/>
  <c r="J38" i="12" s="1"/>
  <c r="K37" i="12"/>
  <c r="H37" i="12"/>
  <c r="J37" i="12" s="1"/>
  <c r="K36" i="12"/>
  <c r="H36" i="12"/>
  <c r="J36" i="12" s="1"/>
  <c r="K35" i="12"/>
  <c r="H35" i="12"/>
  <c r="J35" i="12" s="1"/>
  <c r="K34" i="12"/>
  <c r="H34" i="12"/>
  <c r="J34" i="12" s="1"/>
  <c r="K33" i="12"/>
  <c r="H33" i="12"/>
  <c r="J33" i="12" s="1"/>
  <c r="K32" i="12"/>
  <c r="H32" i="12"/>
  <c r="J32" i="12" s="1"/>
  <c r="K31" i="12"/>
  <c r="H31" i="12"/>
  <c r="J31" i="12" s="1"/>
  <c r="K30" i="12"/>
  <c r="H30" i="12"/>
  <c r="J30" i="12" s="1"/>
  <c r="K29" i="12"/>
  <c r="H29" i="12"/>
  <c r="J29" i="12" s="1"/>
  <c r="K28" i="12"/>
  <c r="H28" i="12"/>
  <c r="J28" i="12" s="1"/>
  <c r="K27" i="12"/>
  <c r="H27" i="12"/>
  <c r="J27" i="12" s="1"/>
  <c r="K26" i="12"/>
  <c r="H26" i="12"/>
  <c r="J26" i="12" s="1"/>
  <c r="K25" i="12"/>
  <c r="H25" i="12"/>
  <c r="J25" i="12" s="1"/>
  <c r="K24" i="12"/>
  <c r="H24" i="12"/>
  <c r="J24" i="12" s="1"/>
  <c r="K23" i="12"/>
  <c r="H23" i="12"/>
  <c r="J23" i="12" s="1"/>
  <c r="K22" i="12"/>
  <c r="H22" i="12"/>
  <c r="J22" i="12" s="1"/>
  <c r="K21" i="12"/>
  <c r="H21" i="12"/>
  <c r="J21" i="12" s="1"/>
  <c r="K20" i="12"/>
  <c r="H20" i="12"/>
  <c r="J20" i="12" s="1"/>
  <c r="K19" i="12"/>
  <c r="H19" i="12"/>
  <c r="J19" i="12" s="1"/>
  <c r="K18" i="12"/>
  <c r="H18" i="12"/>
  <c r="J18" i="12" s="1"/>
  <c r="K17" i="12"/>
  <c r="J17" i="12"/>
  <c r="H17" i="12"/>
  <c r="K16" i="12"/>
  <c r="H16" i="12"/>
  <c r="J16" i="12" s="1"/>
  <c r="K15" i="12"/>
  <c r="H15" i="12"/>
  <c r="J15" i="12" s="1"/>
  <c r="K14" i="12"/>
  <c r="H14" i="12"/>
  <c r="J14" i="12" s="1"/>
  <c r="K13" i="12"/>
  <c r="H13" i="12"/>
  <c r="J13" i="12" s="1"/>
  <c r="K12" i="12"/>
  <c r="H12" i="12"/>
  <c r="J12" i="12" s="1"/>
  <c r="K11" i="12"/>
  <c r="H11" i="12"/>
  <c r="J11" i="12" s="1"/>
  <c r="K10" i="12"/>
  <c r="H10" i="12"/>
  <c r="J10" i="12" s="1"/>
  <c r="C7" i="12"/>
  <c r="A4" i="12"/>
  <c r="A3" i="12"/>
  <c r="A2" i="12"/>
  <c r="K1" i="12"/>
  <c r="K63" i="11"/>
  <c r="J63" i="11"/>
  <c r="K62" i="11"/>
  <c r="K50" i="12" s="1"/>
  <c r="J62" i="11"/>
  <c r="K61" i="11"/>
  <c r="K49" i="12" s="1"/>
  <c r="J61" i="11"/>
  <c r="K60" i="11"/>
  <c r="K48" i="12" s="1"/>
  <c r="J60" i="11"/>
  <c r="J58" i="11"/>
  <c r="J57" i="11"/>
  <c r="J56" i="11"/>
  <c r="J55" i="11"/>
  <c r="J54" i="11"/>
  <c r="J53" i="11"/>
  <c r="J52" i="11"/>
  <c r="J51" i="11"/>
  <c r="J50" i="11"/>
  <c r="J48" i="11"/>
  <c r="J47" i="11"/>
  <c r="J46" i="11"/>
  <c r="J45" i="11"/>
  <c r="J44" i="11"/>
  <c r="J43" i="11"/>
  <c r="J42" i="11"/>
  <c r="J41" i="11"/>
  <c r="M48" i="11" s="1"/>
  <c r="J40" i="11"/>
  <c r="J39" i="11"/>
  <c r="J38" i="11"/>
  <c r="J37" i="11"/>
  <c r="J36" i="11"/>
  <c r="J33" i="11"/>
  <c r="J32" i="11"/>
  <c r="J31" i="11"/>
  <c r="J30" i="11"/>
  <c r="J29" i="11"/>
  <c r="J26" i="11"/>
  <c r="J25" i="11"/>
  <c r="J24" i="11"/>
  <c r="J19" i="11"/>
  <c r="J17" i="11"/>
  <c r="J16" i="11"/>
  <c r="J15" i="11"/>
  <c r="J14" i="11"/>
  <c r="J13" i="11"/>
  <c r="J12" i="11"/>
  <c r="L49" i="12" l="1"/>
  <c r="L27" i="12"/>
  <c r="L29" i="12"/>
  <c r="L48" i="12"/>
  <c r="L53" i="16"/>
  <c r="L16" i="12"/>
  <c r="L32" i="12"/>
  <c r="L11" i="12"/>
  <c r="L13" i="12"/>
  <c r="L43" i="12"/>
  <c r="L45" i="12"/>
  <c r="L21" i="12"/>
  <c r="L37" i="12"/>
  <c r="L24" i="12"/>
  <c r="L40" i="12"/>
  <c r="L19" i="12"/>
  <c r="L35" i="12"/>
  <c r="L25" i="12"/>
  <c r="L33" i="12"/>
  <c r="L41" i="12"/>
  <c r="L12" i="12"/>
  <c r="L15" i="12"/>
  <c r="L20" i="12"/>
  <c r="L23" i="12"/>
  <c r="L28" i="12"/>
  <c r="L31" i="12"/>
  <c r="L36" i="12"/>
  <c r="L39" i="12"/>
  <c r="L44" i="12"/>
  <c r="L51" i="12"/>
  <c r="L17" i="12"/>
  <c r="L50" i="12"/>
  <c r="L55" i="12"/>
  <c r="L14" i="12"/>
  <c r="L18" i="12"/>
  <c r="L22" i="12"/>
  <c r="L26" i="12"/>
  <c r="L30" i="12"/>
  <c r="L34" i="12"/>
  <c r="L38" i="12"/>
  <c r="L42" i="12"/>
  <c r="L46" i="12"/>
  <c r="L55" i="16"/>
  <c r="L10" i="12"/>
  <c r="J64" i="11" l="1"/>
  <c r="J67" i="11" s="1"/>
  <c r="L54" i="12"/>
  <c r="L57" i="12" s="1"/>
  <c r="J80" i="7"/>
  <c r="J79" i="7"/>
  <c r="J78" i="7"/>
  <c r="J77" i="7"/>
  <c r="J76" i="7"/>
  <c r="J75" i="7"/>
  <c r="J74" i="7"/>
  <c r="J73" i="7"/>
  <c r="J72" i="7"/>
  <c r="J71" i="7"/>
  <c r="J70" i="7"/>
  <c r="J69" i="7"/>
  <c r="J68" i="7"/>
  <c r="J66" i="7"/>
  <c r="J65" i="7"/>
  <c r="J64" i="7"/>
  <c r="J63" i="7"/>
  <c r="J62" i="7"/>
  <c r="J61" i="7"/>
  <c r="J60" i="7"/>
  <c r="J59" i="7"/>
  <c r="J58" i="7"/>
  <c r="J57" i="7"/>
  <c r="J56" i="7"/>
  <c r="J55" i="7"/>
  <c r="J54" i="7"/>
  <c r="J53" i="7"/>
  <c r="J52" i="7"/>
  <c r="J51" i="7"/>
  <c r="J50" i="7"/>
  <c r="J49" i="7"/>
  <c r="J48" i="7"/>
  <c r="J47" i="7"/>
  <c r="J46" i="7"/>
  <c r="J45" i="7"/>
  <c r="J44" i="7"/>
  <c r="J43" i="7"/>
  <c r="J42" i="7"/>
  <c r="B100" i="7"/>
  <c r="A25" i="6"/>
  <c r="A24" i="6"/>
  <c r="A23" i="6"/>
  <c r="A22" i="6"/>
  <c r="A21" i="6"/>
  <c r="A20" i="6"/>
  <c r="A19" i="6"/>
  <c r="A18" i="6"/>
  <c r="A17" i="6"/>
  <c r="A16" i="6"/>
  <c r="A15" i="6"/>
  <c r="A14" i="6"/>
  <c r="A13" i="6"/>
  <c r="L12" i="6"/>
  <c r="J34" i="7"/>
  <c r="J33" i="7" l="1"/>
  <c r="J32" i="7"/>
  <c r="J31" i="6" l="1"/>
  <c r="J30" i="6"/>
  <c r="J29" i="6"/>
  <c r="J28" i="6"/>
  <c r="K86" i="7"/>
  <c r="K31" i="6" s="1"/>
  <c r="J86" i="7"/>
  <c r="J83" i="7"/>
  <c r="K83" i="7"/>
  <c r="K28" i="6" s="1"/>
  <c r="L28" i="6" l="1"/>
  <c r="L31" i="6"/>
  <c r="K85" i="7"/>
  <c r="K30" i="6" s="1"/>
  <c r="L30" i="6" s="1"/>
  <c r="J85" i="7"/>
  <c r="K84" i="7"/>
  <c r="K29" i="6" s="1"/>
  <c r="L29" i="6" s="1"/>
  <c r="J84" i="7"/>
  <c r="L37" i="7" s="1"/>
  <c r="L32" i="6" l="1"/>
  <c r="J36" i="7"/>
  <c r="J31" i="7"/>
  <c r="J30" i="7"/>
  <c r="J27" i="7"/>
  <c r="J26" i="7"/>
  <c r="J25" i="7"/>
  <c r="J20" i="7"/>
  <c r="L21" i="7" s="1"/>
  <c r="J18" i="7"/>
  <c r="J16" i="7"/>
  <c r="J13" i="7"/>
  <c r="J12" i="7"/>
  <c r="J11" i="7"/>
  <c r="J10" i="7"/>
  <c r="L25" i="6"/>
  <c r="L24" i="6"/>
  <c r="L23" i="6"/>
  <c r="L22" i="6"/>
  <c r="L21" i="6"/>
  <c r="L20" i="6"/>
  <c r="L19" i="6"/>
  <c r="L18" i="6"/>
  <c r="L17" i="6"/>
  <c r="L16" i="6"/>
  <c r="L15" i="6"/>
  <c r="L14" i="6"/>
  <c r="L13" i="6"/>
  <c r="A44" i="6"/>
  <c r="A43" i="6"/>
  <c r="A38" i="6"/>
  <c r="K12" i="6"/>
  <c r="K25" i="6"/>
  <c r="K24" i="6"/>
  <c r="K23" i="6"/>
  <c r="K22" i="6"/>
  <c r="K21" i="6"/>
  <c r="K20" i="6"/>
  <c r="K19" i="6"/>
  <c r="K18" i="6"/>
  <c r="K17" i="6"/>
  <c r="K16" i="6"/>
  <c r="K15" i="6"/>
  <c r="K14" i="6"/>
  <c r="K13" i="6"/>
  <c r="L36" i="7" l="1"/>
  <c r="L28" i="7"/>
  <c r="L19" i="7"/>
  <c r="C7" i="6"/>
  <c r="M37" i="7" l="1"/>
  <c r="J9" i="5"/>
  <c r="D12" i="5"/>
  <c r="D11" i="5"/>
  <c r="D10" i="5"/>
  <c r="D9" i="5"/>
  <c r="D8" i="5"/>
  <c r="K26" i="6"/>
  <c r="C21" i="5" s="1"/>
  <c r="K10" i="5"/>
  <c r="A3" i="5"/>
  <c r="A2" i="5"/>
  <c r="L1" i="5"/>
  <c r="L12" i="5"/>
  <c r="I19" i="5"/>
  <c r="C19" i="5"/>
  <c r="C18" i="5"/>
  <c r="C17" i="5"/>
  <c r="C16" i="5"/>
  <c r="I12" i="5"/>
  <c r="J88" i="7" l="1"/>
  <c r="C32" i="5" s="1"/>
  <c r="K34" i="6"/>
  <c r="L34" i="6"/>
  <c r="L26" i="6"/>
  <c r="C23" i="5" s="1"/>
  <c r="L36" i="6" l="1"/>
  <c r="L35" i="6"/>
</calcChain>
</file>

<file path=xl/sharedStrings.xml><?xml version="1.0" encoding="utf-8"?>
<sst xmlns="http://schemas.openxmlformats.org/spreadsheetml/2006/main" count="571" uniqueCount="275">
  <si>
    <t>LED Lamp</t>
  </si>
  <si>
    <t>Application #</t>
  </si>
  <si>
    <t>$/Unit</t>
  </si>
  <si>
    <t>Quantity</t>
  </si>
  <si>
    <t>Rebate</t>
  </si>
  <si>
    <t>Total Rebate</t>
  </si>
  <si>
    <t># Fixtures</t>
  </si>
  <si>
    <t>Watts/ Fixture</t>
  </si>
  <si>
    <t>Existing Lighting System</t>
  </si>
  <si>
    <t>New Lighting System</t>
  </si>
  <si>
    <t>Annual Hours</t>
  </si>
  <si>
    <t>Total</t>
  </si>
  <si>
    <t xml:space="preserve"> </t>
  </si>
  <si>
    <t>Send this request and invoices to:</t>
  </si>
  <si>
    <t>Great River Energy</t>
  </si>
  <si>
    <t>For Great River Energy use only</t>
  </si>
  <si>
    <t>Payment Date:</t>
  </si>
  <si>
    <t>Amount:</t>
  </si>
  <si>
    <t>GRE Approval:</t>
  </si>
  <si>
    <t>TOTAL REBATE</t>
  </si>
  <si>
    <t>City</t>
  </si>
  <si>
    <t>State</t>
  </si>
  <si>
    <t>Zip</t>
  </si>
  <si>
    <t>Date</t>
  </si>
  <si>
    <t>Phone</t>
  </si>
  <si>
    <t>(if different from above)</t>
  </si>
  <si>
    <t>Hrs/Yr</t>
  </si>
  <si>
    <t>Send payment request check to:</t>
  </si>
  <si>
    <t>Approval Date:</t>
  </si>
  <si>
    <t>Project Cost</t>
  </si>
  <si>
    <t>kWh Savings</t>
  </si>
  <si>
    <t>kW Savings</t>
  </si>
  <si>
    <t>VENDOR INFORMATION</t>
  </si>
  <si>
    <t>Rebates@GREnergy.com</t>
  </si>
  <si>
    <t>12300 Elm Creek Boulevard</t>
  </si>
  <si>
    <t>Maple Grove, MN 55369-4718</t>
  </si>
  <si>
    <t>Business Member Information</t>
  </si>
  <si>
    <t>Billing address</t>
  </si>
  <si>
    <t>Installation address</t>
  </si>
  <si>
    <t>Account number</t>
  </si>
  <si>
    <t>Contact name</t>
  </si>
  <si>
    <t>Email</t>
  </si>
  <si>
    <t>Vendor Information</t>
  </si>
  <si>
    <t>Vendor name</t>
  </si>
  <si>
    <t>Vendor address</t>
  </si>
  <si>
    <t>City, State, ZIP</t>
  </si>
  <si>
    <t>Member signature</t>
  </si>
  <si>
    <t>Air Conditioned (Y/N)</t>
  </si>
  <si>
    <t>Business Name</t>
  </si>
  <si>
    <t>Contact Name</t>
  </si>
  <si>
    <t>Account Number</t>
  </si>
  <si>
    <t>Billing Address</t>
  </si>
  <si>
    <t>Vendor Name</t>
  </si>
  <si>
    <t>Mailing Address</t>
  </si>
  <si>
    <t>Email Address</t>
  </si>
  <si>
    <t>with A/C</t>
  </si>
  <si>
    <t>Saved kW</t>
  </si>
  <si>
    <t>Saved kWh</t>
  </si>
  <si>
    <t>Vendor contact name</t>
  </si>
  <si>
    <t>Refrig. cases</t>
  </si>
  <si>
    <t>AC 1.11</t>
  </si>
  <si>
    <t>Refrig. Case 1.28</t>
  </si>
  <si>
    <t>Yes</t>
  </si>
  <si>
    <t>No</t>
  </si>
  <si>
    <t>-</t>
  </si>
  <si>
    <t>ZIP</t>
  </si>
  <si>
    <t>LED Lamps</t>
  </si>
  <si>
    <t>Watts</t>
  </si>
  <si>
    <t>Interior LED lamps (includes screw or pin)</t>
  </si>
  <si>
    <t>5W or less</t>
  </si>
  <si>
    <t>Replaces Incandescent, Halogen, CFL or Fluorescent Lamps with an Energy Star qualified LED Lamp that uses 3-6 times less energy (e.g. a 10W LED replaces 30W-60W)</t>
  </si>
  <si>
    <t xml:space="preserve"> 6W-10W</t>
  </si>
  <si>
    <t xml:space="preserve"> 11W-20W</t>
  </si>
  <si>
    <t xml:space="preserve"> 21W-30W</t>
  </si>
  <si>
    <t>18W or less</t>
  </si>
  <si>
    <t>Replaces T12 or T8 system</t>
  </si>
  <si>
    <t>19W-40W</t>
  </si>
  <si>
    <t>Refrigerator/Freezer LED Lighting</t>
  </si>
  <si>
    <t>LED Case Lamp</t>
  </si>
  <si>
    <t>Replaces T12 or T8 system with LED Case Lighting</t>
  </si>
  <si>
    <t>LED Fixtures</t>
  </si>
  <si>
    <t>LED Fixture</t>
  </si>
  <si>
    <t>25W or less</t>
  </si>
  <si>
    <t xml:space="preserve"> 26W-50W</t>
  </si>
  <si>
    <t xml:space="preserve"> 51W-75W</t>
  </si>
  <si>
    <t xml:space="preserve"> 76W-125W</t>
  </si>
  <si>
    <t>Replaces T12 or T8 lamp</t>
  </si>
  <si>
    <t xml:space="preserve">5'-6' </t>
  </si>
  <si>
    <t>Replaces Incandescent, Halogen, CFL or Fluorescent Lamps with an Energy Star qualified LED fixture that uses 3-6 times less energy (25W LED fixture replaces 75W-150W)</t>
  </si>
  <si>
    <t>Hours of operation</t>
  </si>
  <si>
    <t>Hrs/Yr reduced**</t>
  </si>
  <si>
    <t>Photocell</t>
  </si>
  <si>
    <t>Ceiling Mount Occupancy Sensor</t>
  </si>
  <si>
    <t>Wall Mount Occupancy Sensor</t>
  </si>
  <si>
    <t>*Apply the total wattage of all controlled fixtures associated with total control quantity</t>
  </si>
  <si>
    <t>**Apply hour reduction based on difference between hour used w/out controls &amp; hours w/ control type</t>
  </si>
  <si>
    <t xml:space="preserve">***Required Information.  Must enter total project cost to determine rebate. </t>
  </si>
  <si>
    <t xml:space="preserve">Replace 3-6 x HID </t>
  </si>
  <si>
    <t>***Project Cost</t>
  </si>
  <si>
    <t xml:space="preserve"> 25W or less</t>
  </si>
  <si>
    <t>Interior LED Fixture (25W or less)</t>
  </si>
  <si>
    <t>Interior LED Fixture (26W-50W)</t>
  </si>
  <si>
    <t>Interior LED Fixture (51W-75W)</t>
  </si>
  <si>
    <t>LED Lamp 6W-10W</t>
  </si>
  <si>
    <t>LED Lamp 11W-20W</t>
  </si>
  <si>
    <t>LED Lamp 5W or less</t>
  </si>
  <si>
    <t>LED 4' tubular lamp 18W or less</t>
  </si>
  <si>
    <t>LED 4' Troffer 19W-40W</t>
  </si>
  <si>
    <t>Automatic Controls</t>
  </si>
  <si>
    <t>Fixture Mount Occupancy Sensor</t>
  </si>
  <si>
    <t>Controls</t>
  </si>
  <si>
    <t>kW connected</t>
  </si>
  <si>
    <t>Hrs/Yr reduced</t>
  </si>
  <si>
    <t>(COOPERATIVE)</t>
  </si>
  <si>
    <t>Replaces Incandescent, Halogen or Fluorescent Lamps with an ENERGY STAR qualified LED Lamp that uses 3-6 times less energy (e.g. a 10W LED replaces 30W-60W)</t>
  </si>
  <si>
    <t>LED exit sign (retrofit only)</t>
  </si>
  <si>
    <t>8W or less</t>
  </si>
  <si>
    <t>40W or less</t>
  </si>
  <si>
    <t xml:space="preserve"> 41W-80W</t>
  </si>
  <si>
    <t>81W-120W</t>
  </si>
  <si>
    <t xml:space="preserve"> 121W-200W</t>
  </si>
  <si>
    <t>Energy Star or DLC Qualified :</t>
  </si>
  <si>
    <t>Energy Star or DLC Qualified (Equivalent may be approved by cooperative) :</t>
  </si>
  <si>
    <t>Fixture Mount Sensor (&gt; 120 W fix.)</t>
  </si>
  <si>
    <t>LED Fixture 40W or less</t>
  </si>
  <si>
    <t>LED Fixture 41W-80W</t>
  </si>
  <si>
    <t>LED Fixture 81W-120W</t>
  </si>
  <si>
    <t>LED Fixture 121W-200W</t>
  </si>
  <si>
    <t>LED Lamp 21W-30W</t>
  </si>
  <si>
    <t>LED Exit Sign (retrofit only)</t>
  </si>
  <si>
    <t>Replace Incandescent Exit Sign</t>
  </si>
  <si>
    <t xml:space="preserve"> 201W-250W</t>
  </si>
  <si>
    <t xml:space="preserve">Exterior &amp; Interior Commercial LED fixtures; wallpacks, soffit, canopy, hi-bay / lo-bay and pole mount  </t>
  </si>
  <si>
    <t>Exterior &amp; Interior Commercial LED fixtures (including downlights, recessed cans, pendants and surface mounted fixtures)</t>
  </si>
  <si>
    <t>LED Fixture 201W-250W</t>
  </si>
  <si>
    <t>Fixture Type</t>
  </si>
  <si>
    <t>Fluorescent T5 Lamps                                                    with Electronic Ballasts</t>
  </si>
  <si>
    <t>≤ 4 ft.</t>
  </si>
  <si>
    <t>3 and 4 lamp</t>
  </si>
  <si>
    <t>1 and 2 lamp</t>
  </si>
  <si>
    <t>Fluorescent T8 Lamps                                                          with Electronic Ballasts</t>
  </si>
  <si>
    <t>5 ft. to 8 ft.</t>
  </si>
  <si>
    <t>2 lamp</t>
  </si>
  <si>
    <t>1 lamp</t>
  </si>
  <si>
    <t>Fluorescent Super T8 Lamps                                                          with Electronic Ballasts</t>
  </si>
  <si>
    <t>Low-Wattage Fluorescent T8 Lamps</t>
  </si>
  <si>
    <t>≤ 4 ft., ≤ 28W</t>
  </si>
  <si>
    <t>2-lamp T5HO, 3-lamp T5HO, 4-lamp T8</t>
  </si>
  <si>
    <t>Replace HID 150-250W lamp systems</t>
  </si>
  <si>
    <t>3-lamp T8VHO, 4-6 lamp T5HO, 6-8 lampT8</t>
  </si>
  <si>
    <t>Replace HID 310-400W lamp systems</t>
  </si>
  <si>
    <t>6-lamp T8VHO, 8-lamp T5HO, 12-16 lamp T8</t>
  </si>
  <si>
    <t>Replace HID 750W lamp systems</t>
  </si>
  <si>
    <t>8-lamp T8VHO, 10-lamp T5HO, 18-20-lamp T8</t>
  </si>
  <si>
    <t>Replace HID 1000W lamp systems</t>
  </si>
  <si>
    <t>Automated control / fixture (photo/motion)</t>
  </si>
  <si>
    <t>Controls hi-bay fluorescent fixture</t>
  </si>
  <si>
    <t>Hardwired or Modular                                      Compact Fluorescent Fixtures                                      (does not include screw-base CFL's)</t>
  </si>
  <si>
    <t>&gt; 56W</t>
  </si>
  <si>
    <t>33W to 56W</t>
  </si>
  <si>
    <t>19W to 32W</t>
  </si>
  <si>
    <t>≤ 18W</t>
  </si>
  <si>
    <t xml:space="preserve">Screw-Base Compact Fluorescent Lights                             </t>
  </si>
  <si>
    <t>Industrial Multi-CFL Fixtures</t>
  </si>
  <si>
    <t>Replace T12 or metal halide systems</t>
  </si>
  <si>
    <t>High Pressure Sodium Fixtures</t>
  </si>
  <si>
    <t>≥ 251W</t>
  </si>
  <si>
    <t>151W - 250W</t>
  </si>
  <si>
    <t>≤ 150W</t>
  </si>
  <si>
    <t>Pulse-Start Metal Halide Fixtures</t>
  </si>
  <si>
    <t>≥ 750W</t>
  </si>
  <si>
    <t>320W - 749W</t>
  </si>
  <si>
    <t>176W - 319W</t>
  </si>
  <si>
    <t>≤ 175W</t>
  </si>
  <si>
    <t>Ceramic Metal Halide Fixtures</t>
  </si>
  <si>
    <t>51W to 150W</t>
  </si>
  <si>
    <t>≤ 50W</t>
  </si>
  <si>
    <t>Reflectors</t>
  </si>
  <si>
    <t>Must result in permanent removal of lamps from the existing systems.</t>
  </si>
  <si>
    <t>sq. ft.</t>
  </si>
  <si>
    <t>Instant Start Ballast (BEF)</t>
  </si>
  <si>
    <t>Lamps</t>
  </si>
  <si>
    <t>Low                          (BF ≤ 0.85)</t>
  </si>
  <si>
    <t>Normal            (0.85&lt;BF ≤ 1.0)</t>
  </si>
  <si>
    <t>High                         (BF ≥ 1.01)</t>
  </si>
  <si>
    <t>N/A</t>
  </si>
  <si>
    <t>Programmed Rapid Start Ballast (BEF)</t>
  </si>
  <si>
    <t>Normal                            (0.85&lt;BF ≤ 1.0)</t>
  </si>
  <si>
    <t>High               (BF ≥ 1.01)</t>
  </si>
  <si>
    <t xml:space="preserve">Lighting project in air conditioned space (Y/N) </t>
  </si>
  <si>
    <t>Energy Star or Design lights Consortium qualified :</t>
  </si>
  <si>
    <t>LED 4' tubular lamp</t>
  </si>
  <si>
    <t>LED troffer</t>
  </si>
  <si>
    <t>Interior &amp; Exterior Commercial LED fixtures (including downlights, recessed cans, pendants and surface mounted fixtures)</t>
  </si>
  <si>
    <t xml:space="preserve">Interior &amp; Exterior Commercial LED fixtures; wallpacks, soffit, canopy, hi-bay / lo-bay and pole mount  </t>
  </si>
  <si>
    <t xml:space="preserve"> 81W-120W</t>
  </si>
  <si>
    <t>≤ 4 ft</t>
  </si>
  <si>
    <t>Fluorescent Super T8 Lamps with Electronic Ballasts</t>
  </si>
  <si>
    <t>5 ft to 8 ft</t>
  </si>
  <si>
    <t>4 ft., ≤ 28W</t>
  </si>
  <si>
    <r>
      <t xml:space="preserve">Hardwired or Modular Compact Fluorescent Fixtures                                    </t>
    </r>
    <r>
      <rPr>
        <b/>
        <sz val="7"/>
        <rFont val="Arial"/>
        <family val="2"/>
      </rPr>
      <t>(does not include screw-base CFL's)</t>
    </r>
  </si>
  <si>
    <t>High-bay Fluorescent T8 Lamps with Electronic Ballasts</t>
  </si>
  <si>
    <t>4 ft</t>
  </si>
  <si>
    <t>6 and 8 lamp</t>
  </si>
  <si>
    <t>High-bay Fluorescent T5 HO Lamps with Electronic Ballasts</t>
  </si>
  <si>
    <t>4 ft.</t>
  </si>
  <si>
    <t>4 lamp</t>
  </si>
  <si>
    <t>HID</t>
  </si>
  <si>
    <t>High Pressure Sodium</t>
  </si>
  <si>
    <t>20-25W integrated CMH w/ electronic ballast</t>
  </si>
  <si>
    <t>Automatic Controls                                           (Must be permanently installed)</t>
  </si>
  <si>
    <t>Connected kW*   Total</t>
  </si>
  <si>
    <t>kW Savings/Unit</t>
  </si>
  <si>
    <t>kWh/Yr</t>
  </si>
  <si>
    <t>Replaces Incandescent, Halogen, CFL or Fluorescent Lamps with an Energy Star qualified LED fixture that uses 3-6 times less energy (eg a 25W LED fixture replaces 75W-150W)</t>
  </si>
  <si>
    <t xml:space="preserve">Replace 3-6x HID = 50w-150w HID </t>
  </si>
  <si>
    <t>40-80</t>
  </si>
  <si>
    <t xml:space="preserve">Replace 3-6x HID = 151w-400w HID </t>
  </si>
  <si>
    <t>80-120</t>
  </si>
  <si>
    <t xml:space="preserve">Replace 3-6x HID = 401w-750w HID </t>
  </si>
  <si>
    <t>121-200</t>
  </si>
  <si>
    <t>201-250</t>
  </si>
  <si>
    <r>
      <t xml:space="preserve">Hardwired or Modular                                      Compact Fluorescent Fixtures </t>
    </r>
    <r>
      <rPr>
        <b/>
        <sz val="8"/>
        <rFont val="Arial"/>
        <family val="2"/>
      </rPr>
      <t>(does not include screw-base CFL's)</t>
    </r>
  </si>
  <si>
    <t xml:space="preserve"> High Pressure Sodium Fixtures</t>
  </si>
  <si>
    <t>20-25W</t>
  </si>
  <si>
    <t>Estimated Annual Energy (kWh) Savings</t>
  </si>
  <si>
    <t>Estimated Annual Energy (kW) Savings</t>
  </si>
  <si>
    <t>Estimated Annual Energy (kWh) Savings with AC</t>
  </si>
  <si>
    <t>Completion of the retrofit lighting worksheet is required before rebate will be issued.</t>
  </si>
  <si>
    <t>LED 2x4 Troffer</t>
  </si>
  <si>
    <t>LED 2x2 Troffer</t>
  </si>
  <si>
    <t>LED 2x4 Troffer (retrofit kit)</t>
  </si>
  <si>
    <t>LED 2x2 Troffer (retrofit kit)</t>
  </si>
  <si>
    <t>LED 4/ tubular lamp</t>
  </si>
  <si>
    <t>15W-30W</t>
  </si>
  <si>
    <t>Replaces Incandescent, Halogen, CFL or Fluorescent Lamps with an Energy Star qualified LED Lamp that uses 3-8 times less energy (e.g. a 10W LED replaces 30W-80W)</t>
  </si>
  <si>
    <t>Flourescent Fixture</t>
  </si>
  <si>
    <t>HID Fixture</t>
  </si>
  <si>
    <t>Automatic Controls  (hard wired)                                                        (Must be permanently installed)</t>
  </si>
  <si>
    <t>Connected        Total  kW*</t>
  </si>
  <si>
    <t>% Operating hour reduction **</t>
  </si>
  <si>
    <t xml:space="preserve">**Apply hour reduction based on difference between hour used w/out controls &amp; hours w/ control type                                                     ***Required Information.  Must enter total project cost to determine rebate. </t>
  </si>
  <si>
    <t>Lighting Retrofit Rebate (continued)</t>
  </si>
  <si>
    <t>Fluorescent</t>
  </si>
  <si>
    <t>% Operating hour        reduction**</t>
  </si>
  <si>
    <t>n</t>
  </si>
  <si>
    <t>Wright-Hennepin Cooperative Electric Assn., P.O. Box 330, Rockford, MN 55373 Ph: 763-477-3000</t>
  </si>
  <si>
    <r>
      <rPr>
        <b/>
        <sz val="16"/>
        <rFont val="Arial"/>
        <family val="2"/>
      </rPr>
      <t xml:space="preserve">LED </t>
    </r>
    <r>
      <rPr>
        <b/>
        <u/>
        <sz val="16"/>
        <rFont val="Arial"/>
        <family val="2"/>
      </rPr>
      <t>Lamps</t>
    </r>
  </si>
  <si>
    <r>
      <rPr>
        <b/>
        <sz val="16"/>
        <rFont val="Arial"/>
        <family val="2"/>
      </rPr>
      <t>LED</t>
    </r>
    <r>
      <rPr>
        <b/>
        <u/>
        <sz val="16"/>
        <rFont val="Arial"/>
        <family val="2"/>
      </rPr>
      <t xml:space="preserve"> Fixtures</t>
    </r>
  </si>
  <si>
    <t>Estimated Annual Hours of Operation</t>
  </si>
  <si>
    <r>
      <t xml:space="preserve">Estimated Saved </t>
    </r>
    <r>
      <rPr>
        <b/>
        <u/>
        <sz val="11"/>
        <rFont val="Arial"/>
        <family val="2"/>
      </rPr>
      <t>kW</t>
    </r>
  </si>
  <si>
    <r>
      <t xml:space="preserve">Estimated Saved </t>
    </r>
    <r>
      <rPr>
        <b/>
        <u/>
        <sz val="11"/>
        <rFont val="Arial"/>
        <family val="2"/>
      </rPr>
      <t>kWh</t>
    </r>
  </si>
  <si>
    <t>Lighting Retrofit Rebate Program:  Energy Savings Estimate</t>
  </si>
  <si>
    <t xml:space="preserve"> (not applicable to "New Construction" lighting rebate projects)</t>
  </si>
  <si>
    <t xml:space="preserve">    (please note all warranty information, rules, and qualifications on the rules and information tabs per relevant forms)</t>
  </si>
  <si>
    <t>3. The cooperative's subsequent approval is required, to ensure payment of applicable rebate incentive.</t>
  </si>
  <si>
    <r>
      <rPr>
        <b/>
        <u/>
        <sz val="11"/>
        <rFont val="Arial"/>
        <family val="2"/>
      </rPr>
      <t>Pre-existing</t>
    </r>
    <r>
      <rPr>
        <b/>
        <sz val="11"/>
        <rFont val="Arial"/>
        <family val="2"/>
      </rPr>
      <t xml:space="preserve"> Lighting System Type </t>
    </r>
    <r>
      <rPr>
        <sz val="11"/>
        <rFont val="Arial"/>
        <family val="2"/>
      </rPr>
      <t xml:space="preserve"> (i.e. fluorescent, HID, etc)</t>
    </r>
  </si>
  <si>
    <r>
      <rPr>
        <b/>
        <u/>
        <sz val="11"/>
        <rFont val="Arial"/>
        <family val="2"/>
      </rPr>
      <t>New</t>
    </r>
    <r>
      <rPr>
        <b/>
        <sz val="11"/>
        <rFont val="Arial"/>
        <family val="2"/>
      </rPr>
      <t xml:space="preserve"> Lighting System Type  </t>
    </r>
    <r>
      <rPr>
        <sz val="11"/>
        <rFont val="Arial"/>
        <family val="2"/>
      </rPr>
      <t>(i.e. LED fluorescent, HID, etc)</t>
    </r>
  </si>
  <si>
    <t>1. Complete the applicable rebate forms, including all pertinent information.</t>
  </si>
  <si>
    <t xml:space="preserve">                 (Member Information Input Page)</t>
  </si>
  <si>
    <t>How to Apply for all W-H Commercial Lighting Rebate Programs:</t>
  </si>
  <si>
    <r>
      <t>2. Forward the applicable completed application forms, including copies of relevant project invoices</t>
    </r>
    <r>
      <rPr>
        <sz val="10"/>
        <rFont val="Arial"/>
        <family val="2"/>
      </rPr>
      <t xml:space="preserve"> </t>
    </r>
  </si>
  <si>
    <t xml:space="preserve">    (if available at time of submittal) to a W-H commercial key account representative for review.</t>
  </si>
  <si>
    <t xml:space="preserve">      Business Name:</t>
  </si>
  <si>
    <t>Business name</t>
  </si>
  <si>
    <t>- 2016 -</t>
  </si>
  <si>
    <r>
      <t xml:space="preserve"> Rebate Data Input:  Lighting Systems </t>
    </r>
    <r>
      <rPr>
        <b/>
        <u/>
        <sz val="18"/>
        <color theme="4" tint="-0.249977111117893"/>
        <rFont val="Arial Rounded MT Bold"/>
        <family val="2"/>
      </rPr>
      <t xml:space="preserve">Retrofit </t>
    </r>
  </si>
  <si>
    <t>- 2016 Commercial Rebate Program -</t>
  </si>
  <si>
    <t xml:space="preserve">            Prescriptive Lighting Rebate Application </t>
  </si>
  <si>
    <t>New Construction Lighting Rebate: Rules and Qualifications</t>
  </si>
  <si>
    <r>
      <t xml:space="preserve">Lighting Retrofit Rebate Program: </t>
    </r>
    <r>
      <rPr>
        <b/>
        <u/>
        <sz val="13"/>
        <color theme="4" tint="-0.249977111117893"/>
        <rFont val="Arial Rounded MT Bold"/>
        <family val="2"/>
      </rPr>
      <t>Page 1</t>
    </r>
    <r>
      <rPr>
        <b/>
        <sz val="13"/>
        <color theme="4" tint="-0.249977111117893"/>
        <rFont val="Arial Rounded MT Bold"/>
        <family val="2"/>
      </rPr>
      <t xml:space="preserve"> of Rules and Qualifications</t>
    </r>
  </si>
  <si>
    <r>
      <t xml:space="preserve">Lighting Retrofit Rebate Program: </t>
    </r>
    <r>
      <rPr>
        <b/>
        <u/>
        <sz val="13"/>
        <color theme="4" tint="-0.249977111117893"/>
        <rFont val="Arial Rounded MT Bold"/>
        <family val="2"/>
      </rPr>
      <t>Page 2</t>
    </r>
    <r>
      <rPr>
        <b/>
        <sz val="13"/>
        <color theme="4" tint="-0.249977111117893"/>
        <rFont val="Arial Rounded MT Bold"/>
        <family val="2"/>
      </rPr>
      <t xml:space="preserve"> of Rules and Qualifications</t>
    </r>
  </si>
  <si>
    <r>
      <t xml:space="preserve">Rebate Data Input:  </t>
    </r>
    <r>
      <rPr>
        <b/>
        <u/>
        <sz val="14"/>
        <color theme="4" tint="-0.249977111117893"/>
        <rFont val="Arial Rounded MT Bold"/>
        <family val="2"/>
      </rPr>
      <t>New Construction</t>
    </r>
    <r>
      <rPr>
        <b/>
        <sz val="14"/>
        <color theme="4" tint="-0.249977111117893"/>
        <rFont val="Arial Rounded MT Bold"/>
        <family val="2"/>
      </rPr>
      <t xml:space="preserve"> Lighting Systems</t>
    </r>
  </si>
  <si>
    <t>Data Input Page</t>
  </si>
  <si>
    <t>Note:  Completion of this lighting worksheet is required before rebate can be issued.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</si>
</sst>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5" formatCode="&quot;$&quot;#,##0_);\(&quot;$&quot;#,##0\)"/>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lt;=9999999]###\-####;\(###\)\ ###\-####"/>
    <numFmt numFmtId="168" formatCode="[$-409]dd\-mmm\-yy;@"/>
    <numFmt numFmtId="169" formatCode="&quot;$&quot;#,##0.00"/>
    <numFmt numFmtId="170" formatCode="0.000"/>
    <numFmt numFmtId="171" formatCode="&quot;$&quot;#,##0"/>
    <numFmt numFmtId="172" formatCode="#,##0.000"/>
    <numFmt numFmtId="173" formatCode="0.000;[Red]0.000"/>
  </numFmts>
  <fonts count="72" x14ac:knownFonts="1">
    <font>
      <sz val="10"/>
      <name val="Arial"/>
    </font>
    <font>
      <sz val="10"/>
      <name val="Arial"/>
      <family val="2"/>
    </font>
    <font>
      <b/>
      <sz val="10"/>
      <name val="Arial"/>
      <family val="2"/>
    </font>
    <font>
      <sz val="10"/>
      <name val="Arial"/>
      <family val="2"/>
    </font>
    <font>
      <b/>
      <sz val="12"/>
      <name val="Arial"/>
      <family val="2"/>
    </font>
    <font>
      <sz val="12"/>
      <name val="Arial"/>
      <family val="2"/>
    </font>
    <font>
      <b/>
      <sz val="11"/>
      <name val="Arial"/>
      <family val="2"/>
    </font>
    <font>
      <sz val="8"/>
      <name val="Arial"/>
      <family val="2"/>
    </font>
    <font>
      <sz val="8"/>
      <name val="Arial"/>
      <family val="2"/>
    </font>
    <font>
      <sz val="7"/>
      <name val="Arial"/>
      <family val="2"/>
    </font>
    <font>
      <b/>
      <i/>
      <sz val="9"/>
      <name val="Arial"/>
      <family val="2"/>
    </font>
    <font>
      <b/>
      <sz val="14"/>
      <color theme="4"/>
      <name val="Arial Rounded MT Bold"/>
      <family val="2"/>
    </font>
    <font>
      <b/>
      <sz val="12"/>
      <name val="Arial Rounded MT Bold"/>
      <family val="2"/>
    </font>
    <font>
      <i/>
      <sz val="11"/>
      <name val="Arial"/>
      <family val="2"/>
    </font>
    <font>
      <u/>
      <sz val="10"/>
      <color indexed="12"/>
      <name val="Arial"/>
      <family val="2"/>
    </font>
    <font>
      <sz val="11"/>
      <name val="Arial"/>
      <family val="2"/>
    </font>
    <font>
      <sz val="11"/>
      <name val="Calibri"/>
      <family val="2"/>
      <scheme val="minor"/>
    </font>
    <font>
      <sz val="10"/>
      <name val="Calibri"/>
      <family val="2"/>
      <scheme val="minor"/>
    </font>
    <font>
      <b/>
      <sz val="11"/>
      <name val="Arial Rounded MT Bold"/>
      <family val="2"/>
    </font>
    <font>
      <b/>
      <i/>
      <sz val="11"/>
      <name val="Arial"/>
      <family val="2"/>
    </font>
    <font>
      <sz val="8"/>
      <name val="Verdana"/>
      <family val="2"/>
    </font>
    <font>
      <sz val="10"/>
      <name val="Arial"/>
      <family val="2"/>
    </font>
    <font>
      <b/>
      <sz val="14"/>
      <name val="Arial"/>
      <family val="2"/>
    </font>
    <font>
      <sz val="9"/>
      <name val="Arial"/>
      <family val="2"/>
    </font>
    <font>
      <sz val="10"/>
      <color rgb="FFFF0000"/>
      <name val="Arial"/>
      <family val="2"/>
    </font>
    <font>
      <sz val="9"/>
      <color rgb="FFFF0000"/>
      <name val="Arial"/>
      <family val="2"/>
    </font>
    <font>
      <sz val="10"/>
      <color indexed="10"/>
      <name val="Arial"/>
      <family val="2"/>
    </font>
    <font>
      <sz val="10"/>
      <color theme="0" tint="-0.34998626667073579"/>
      <name val="Arial"/>
      <family val="2"/>
    </font>
    <font>
      <sz val="14"/>
      <name val="Arial"/>
      <family val="2"/>
    </font>
    <font>
      <sz val="10"/>
      <color theme="0"/>
      <name val="Arial"/>
      <family val="2"/>
    </font>
    <font>
      <b/>
      <i/>
      <sz val="10"/>
      <name val="Arial"/>
      <family val="2"/>
    </font>
    <font>
      <b/>
      <sz val="7"/>
      <name val="Arial"/>
      <family val="2"/>
    </font>
    <font>
      <b/>
      <sz val="10"/>
      <color theme="0"/>
      <name val="Arial"/>
      <family val="2"/>
    </font>
    <font>
      <b/>
      <sz val="10"/>
      <color indexed="10"/>
      <name val="Arial"/>
      <family val="2"/>
    </font>
    <font>
      <sz val="7"/>
      <color indexed="10"/>
      <name val="Arial"/>
      <family val="2"/>
    </font>
    <font>
      <i/>
      <sz val="10"/>
      <name val="Arial"/>
      <family val="2"/>
    </font>
    <font>
      <b/>
      <sz val="8"/>
      <name val="Arial"/>
      <family val="2"/>
    </font>
    <font>
      <b/>
      <sz val="18"/>
      <color theme="4"/>
      <name val="Arial Rounded MT Bold"/>
      <family val="2"/>
    </font>
    <font>
      <sz val="10"/>
      <color theme="0" tint="-0.14999847407452621"/>
      <name val="Arial"/>
      <family val="2"/>
    </font>
    <font>
      <sz val="14"/>
      <color theme="0" tint="-0.34998626667073579"/>
      <name val="Arial"/>
      <family val="2"/>
    </font>
    <font>
      <sz val="12"/>
      <color theme="0" tint="-0.34998626667073579"/>
      <name val="Arial"/>
      <family val="2"/>
    </font>
    <font>
      <b/>
      <sz val="14"/>
      <color indexed="10"/>
      <name val="Arial"/>
      <family val="2"/>
    </font>
    <font>
      <sz val="11"/>
      <color rgb="FFFF0000"/>
      <name val="Arial"/>
      <family val="2"/>
    </font>
    <font>
      <b/>
      <sz val="12"/>
      <color theme="3" tint="-0.249977111117893"/>
      <name val="Arial"/>
      <family val="2"/>
    </font>
    <font>
      <sz val="10"/>
      <name val="Arial Rounded MT Bold"/>
      <family val="2"/>
    </font>
    <font>
      <sz val="12"/>
      <name val="Calibri"/>
      <family val="2"/>
    </font>
    <font>
      <b/>
      <sz val="12"/>
      <color theme="3" tint="0.39997558519241921"/>
      <name val="Calibri"/>
      <family val="2"/>
    </font>
    <font>
      <b/>
      <sz val="14"/>
      <color theme="3" tint="0.39997558519241921"/>
      <name val="Arial"/>
      <family val="2"/>
    </font>
    <font>
      <b/>
      <sz val="16"/>
      <name val="Arial"/>
      <family val="2"/>
    </font>
    <font>
      <b/>
      <u/>
      <sz val="16"/>
      <name val="Arial"/>
      <family val="2"/>
    </font>
    <font>
      <b/>
      <sz val="11"/>
      <color theme="3" tint="0.39997558519241921"/>
      <name val="Arial"/>
      <family val="2"/>
    </font>
    <font>
      <b/>
      <u/>
      <sz val="11"/>
      <name val="Arial"/>
      <family val="2"/>
    </font>
    <font>
      <sz val="11"/>
      <color theme="4" tint="0.79998168889431442"/>
      <name val="Arial"/>
      <family val="2"/>
    </font>
    <font>
      <sz val="11"/>
      <color theme="4" tint="0.79998168889431442"/>
      <name val="Calibri"/>
      <family val="2"/>
      <scheme val="minor"/>
    </font>
    <font>
      <sz val="10"/>
      <color theme="4" tint="0.79998168889431442"/>
      <name val="Calibri"/>
      <family val="2"/>
      <scheme val="minor"/>
    </font>
    <font>
      <sz val="10"/>
      <color theme="4" tint="0.79998168889431442"/>
      <name val="Arial"/>
      <family val="2"/>
    </font>
    <font>
      <sz val="10"/>
      <color theme="0" tint="-0.249977111117893"/>
      <name val="Arial"/>
      <family val="2"/>
    </font>
    <font>
      <b/>
      <sz val="14"/>
      <color theme="4" tint="-0.249977111117893"/>
      <name val="Arial Rounded MT Bold"/>
      <family val="2"/>
    </font>
    <font>
      <b/>
      <sz val="18"/>
      <color theme="4" tint="-0.249977111117893"/>
      <name val="Arial Rounded MT Bold"/>
      <family val="2"/>
    </font>
    <font>
      <b/>
      <u/>
      <sz val="18"/>
      <color theme="4" tint="-0.249977111117893"/>
      <name val="Arial Rounded MT Bold"/>
      <family val="2"/>
    </font>
    <font>
      <b/>
      <sz val="10"/>
      <color theme="3" tint="0.39997558519241921"/>
      <name val="Arial Rounded MT Bold"/>
      <family val="2"/>
    </font>
    <font>
      <b/>
      <sz val="13"/>
      <color theme="4" tint="-0.249977111117893"/>
      <name val="Arial Rounded MT Bold"/>
      <family val="2"/>
    </font>
    <font>
      <b/>
      <sz val="10"/>
      <color theme="4"/>
      <name val="Arial Rounded MT Bold"/>
      <family val="2"/>
    </font>
    <font>
      <b/>
      <sz val="14"/>
      <color rgb="FF0066CC"/>
      <name val="Arial Rounded MT Bold"/>
      <family val="2"/>
    </font>
    <font>
      <sz val="10"/>
      <color theme="3" tint="0.39997558519241921"/>
      <name val="Arial"/>
      <family val="2"/>
    </font>
    <font>
      <b/>
      <u/>
      <sz val="13"/>
      <color theme="4" tint="-0.249977111117893"/>
      <name val="Arial Rounded MT Bold"/>
      <family val="2"/>
    </font>
    <font>
      <b/>
      <u/>
      <sz val="14"/>
      <color theme="4" tint="-0.249977111117893"/>
      <name val="Arial Rounded MT Bold"/>
      <family val="2"/>
    </font>
    <font>
      <b/>
      <sz val="10"/>
      <color theme="3" tint="-0.249977111117893"/>
      <name val="Arial Rounded MT Bold"/>
      <family val="2"/>
    </font>
    <font>
      <b/>
      <sz val="10"/>
      <color theme="3" tint="0.59999389629810485"/>
      <name val="Arial"/>
      <family val="2"/>
    </font>
    <font>
      <b/>
      <sz val="13"/>
      <color theme="3" tint="0.39997558519241921"/>
      <name val="Arial"/>
      <family val="2"/>
    </font>
    <font>
      <i/>
      <sz val="10"/>
      <name val="Arial Rounded MT Bold"/>
      <family val="2"/>
    </font>
    <font>
      <i/>
      <sz val="12"/>
      <name val="Arial Rounded MT Bold"/>
      <family val="2"/>
    </font>
  </fonts>
  <fills count="15">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FFFF99"/>
        <bgColor indexed="64"/>
      </patternFill>
    </fill>
    <fill>
      <patternFill patternType="solid">
        <fgColor theme="0" tint="-0.14999847407452621"/>
        <bgColor indexed="64"/>
      </patternFill>
    </fill>
    <fill>
      <patternFill patternType="solid">
        <fgColor theme="3" tint="0.59999389629810485"/>
        <bgColor indexed="64"/>
      </patternFill>
    </fill>
  </fills>
  <borders count="134">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thin">
        <color indexed="64"/>
      </left>
      <right style="double">
        <color indexed="64"/>
      </right>
      <top style="medium">
        <color indexed="64"/>
      </top>
      <bottom/>
      <diagonal/>
    </border>
    <border>
      <left style="medium">
        <color indexed="64"/>
      </left>
      <right/>
      <top style="thin">
        <color indexed="64"/>
      </top>
      <bottom style="thin">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medium">
        <color indexed="64"/>
      </top>
      <bottom/>
      <diagonal/>
    </border>
    <border>
      <left style="double">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double">
        <color indexed="64"/>
      </top>
      <bottom/>
      <diagonal/>
    </border>
    <border>
      <left style="thin">
        <color indexed="64"/>
      </left>
      <right style="medium">
        <color indexed="64"/>
      </right>
      <top/>
      <bottom style="medium">
        <color indexed="64"/>
      </bottom>
      <diagonal/>
    </border>
    <border>
      <left style="medium">
        <color indexed="64"/>
      </left>
      <right/>
      <top style="double">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double">
        <color indexed="64"/>
      </left>
      <right/>
      <top style="thin">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right style="double">
        <color indexed="64"/>
      </right>
      <top/>
      <bottom/>
      <diagonal/>
    </border>
    <border>
      <left/>
      <right style="medium">
        <color indexed="64"/>
      </right>
      <top style="thin">
        <color indexed="64"/>
      </top>
      <bottom/>
      <diagonal/>
    </border>
    <border>
      <left style="thin">
        <color indexed="64"/>
      </left>
      <right style="thin">
        <color indexed="64"/>
      </right>
      <top/>
      <bottom/>
      <diagonal/>
    </border>
    <border>
      <left style="double">
        <color indexed="64"/>
      </left>
      <right/>
      <top style="medium">
        <color indexed="64"/>
      </top>
      <bottom/>
      <diagonal/>
    </border>
    <border>
      <left style="medium">
        <color indexed="64"/>
      </left>
      <right style="double">
        <color indexed="64"/>
      </right>
      <top style="medium">
        <color indexed="64"/>
      </top>
      <bottom style="medium">
        <color indexed="64"/>
      </bottom>
      <diagonal/>
    </border>
    <border>
      <left style="thin">
        <color indexed="64"/>
      </left>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right style="double">
        <color indexed="64"/>
      </right>
      <top style="medium">
        <color indexed="64"/>
      </top>
      <bottom/>
      <diagonal/>
    </border>
    <border>
      <left style="double">
        <color indexed="64"/>
      </left>
      <right style="thin">
        <color indexed="64"/>
      </right>
      <top style="thin">
        <color indexed="64"/>
      </top>
      <bottom style="thin">
        <color indexed="64"/>
      </bottom>
      <diagonal/>
    </border>
    <border>
      <left/>
      <right style="thin">
        <color indexed="64"/>
      </right>
      <top style="double">
        <color indexed="64"/>
      </top>
      <bottom style="double">
        <color indexed="64"/>
      </bottom>
      <diagonal/>
    </border>
    <border>
      <left style="thin">
        <color indexed="64"/>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style="thin">
        <color indexed="64"/>
      </right>
      <top style="double">
        <color indexed="64"/>
      </top>
      <bottom/>
      <diagonal/>
    </border>
    <border>
      <left style="thin">
        <color indexed="64"/>
      </left>
      <right style="double">
        <color indexed="64"/>
      </right>
      <top/>
      <bottom/>
      <diagonal/>
    </border>
    <border>
      <left/>
      <right/>
      <top style="double">
        <color auto="1"/>
      </top>
      <bottom style="medium">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medium">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thin">
        <color indexed="64"/>
      </top>
      <bottom style="medium">
        <color auto="1"/>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medium">
        <color indexed="64"/>
      </right>
      <top/>
      <bottom style="medium">
        <color indexed="64"/>
      </bottom>
      <diagonal/>
    </border>
    <border>
      <left/>
      <right style="double">
        <color indexed="64"/>
      </right>
      <top style="thin">
        <color indexed="64"/>
      </top>
      <bottom style="double">
        <color indexed="64"/>
      </bottom>
      <diagonal/>
    </border>
    <border>
      <left/>
      <right style="double">
        <color indexed="64"/>
      </right>
      <top style="double">
        <color indexed="64"/>
      </top>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168" fontId="14" fillId="0" borderId="0" applyNumberFormat="0" applyFill="0" applyBorder="0" applyAlignment="0" applyProtection="0">
      <alignment vertical="top"/>
      <protection locked="0"/>
    </xf>
  </cellStyleXfs>
  <cellXfs count="1089">
    <xf numFmtId="0" fontId="0" fillId="0" borderId="0" xfId="0"/>
    <xf numFmtId="0" fontId="3" fillId="2" borderId="1" xfId="0" applyFont="1" applyFill="1" applyBorder="1" applyAlignment="1" applyProtection="1">
      <alignment horizontal="left"/>
      <protection locked="0"/>
    </xf>
    <xf numFmtId="0" fontId="2" fillId="0" borderId="0" xfId="0" applyFont="1" applyBorder="1" applyAlignment="1">
      <alignment horizontal="center"/>
    </xf>
    <xf numFmtId="0" fontId="6" fillId="2" borderId="0" xfId="0" applyFont="1" applyFill="1" applyProtection="1">
      <protection locked="0"/>
    </xf>
    <xf numFmtId="0" fontId="6" fillId="0" borderId="0" xfId="0" applyFont="1" applyAlignment="1" applyProtection="1">
      <alignment horizontal="right"/>
      <protection locked="0"/>
    </xf>
    <xf numFmtId="0" fontId="0" fillId="2" borderId="0" xfId="0" applyFill="1" applyBorder="1" applyProtection="1">
      <protection locked="0"/>
    </xf>
    <xf numFmtId="0" fontId="2" fillId="2" borderId="0" xfId="0" applyFont="1" applyFill="1" applyBorder="1" applyProtection="1">
      <protection locked="0"/>
    </xf>
    <xf numFmtId="0" fontId="8" fillId="2" borderId="12" xfId="0" applyFont="1" applyFill="1" applyBorder="1" applyAlignment="1" applyProtection="1">
      <alignment horizontal="right"/>
      <protection locked="0"/>
    </xf>
    <xf numFmtId="0" fontId="8" fillId="2" borderId="0" xfId="0" applyFont="1" applyFill="1" applyBorder="1" applyAlignment="1" applyProtection="1">
      <alignment horizontal="right"/>
      <protection locked="0"/>
    </xf>
    <xf numFmtId="0" fontId="8" fillId="2" borderId="0" xfId="0" applyFont="1" applyFill="1" applyBorder="1" applyProtection="1">
      <protection locked="0"/>
    </xf>
    <xf numFmtId="0" fontId="8" fillId="2" borderId="13" xfId="0" applyFont="1" applyFill="1" applyBorder="1" applyProtection="1">
      <protection locked="0"/>
    </xf>
    <xf numFmtId="0" fontId="3" fillId="2" borderId="0" xfId="0" applyFont="1" applyFill="1" applyBorder="1" applyAlignment="1" applyProtection="1">
      <alignment horizontal="left"/>
      <protection locked="0"/>
    </xf>
    <xf numFmtId="0" fontId="3" fillId="2" borderId="13" xfId="0" applyFont="1" applyFill="1" applyBorder="1" applyAlignment="1" applyProtection="1">
      <alignment horizontal="left"/>
      <protection locked="0"/>
    </xf>
    <xf numFmtId="0" fontId="0" fillId="2" borderId="0" xfId="0" applyFill="1" applyProtection="1">
      <protection locked="0"/>
    </xf>
    <xf numFmtId="0" fontId="8" fillId="2" borderId="7" xfId="0" applyFont="1" applyFill="1" applyBorder="1" applyAlignment="1" applyProtection="1">
      <alignment horizontal="right"/>
      <protection locked="0"/>
    </xf>
    <xf numFmtId="0" fontId="8" fillId="2" borderId="1" xfId="0" applyFont="1" applyFill="1" applyBorder="1" applyAlignment="1" applyProtection="1">
      <alignment horizontal="right"/>
      <protection locked="0"/>
    </xf>
    <xf numFmtId="0" fontId="0" fillId="4" borderId="0" xfId="0" applyFill="1"/>
    <xf numFmtId="0" fontId="3" fillId="2" borderId="0" xfId="0" applyFont="1" applyFill="1" applyBorder="1" applyAlignment="1" applyProtection="1">
      <alignment horizontal="center"/>
    </xf>
    <xf numFmtId="0" fontId="0" fillId="0" borderId="0" xfId="0" applyProtection="1"/>
    <xf numFmtId="0" fontId="6" fillId="0" borderId="14" xfId="0" applyFont="1" applyFill="1" applyBorder="1" applyAlignment="1" applyProtection="1">
      <alignment horizontal="center" wrapText="1"/>
    </xf>
    <xf numFmtId="0" fontId="6" fillId="2" borderId="0" xfId="0" applyFont="1" applyFill="1" applyBorder="1" applyAlignment="1" applyProtection="1">
      <alignment horizontal="center"/>
    </xf>
    <xf numFmtId="0" fontId="6" fillId="0" borderId="0" xfId="0" applyFont="1" applyAlignment="1" applyProtection="1">
      <alignment horizontal="right"/>
    </xf>
    <xf numFmtId="166" fontId="1" fillId="0" borderId="4" xfId="1" applyNumberFormat="1" applyFont="1" applyFill="1" applyBorder="1" applyProtection="1"/>
    <xf numFmtId="0" fontId="2" fillId="0" borderId="0" xfId="0" applyFont="1" applyBorder="1" applyAlignment="1" applyProtection="1">
      <alignment horizontal="center"/>
    </xf>
    <xf numFmtId="0" fontId="0" fillId="0" borderId="1" xfId="0" applyBorder="1" applyAlignment="1" applyProtection="1"/>
    <xf numFmtId="0" fontId="2" fillId="2" borderId="0" xfId="0" applyFont="1" applyFill="1" applyAlignment="1" applyProtection="1">
      <alignment horizontal="left"/>
    </xf>
    <xf numFmtId="0" fontId="3" fillId="2" borderId="0" xfId="0" applyFont="1" applyFill="1" applyBorder="1" applyAlignment="1" applyProtection="1"/>
    <xf numFmtId="166" fontId="1" fillId="0" borderId="19" xfId="1" applyNumberFormat="1" applyFont="1" applyFill="1" applyBorder="1" applyProtection="1"/>
    <xf numFmtId="0" fontId="0" fillId="0" borderId="0" xfId="0"/>
    <xf numFmtId="168" fontId="0" fillId="2" borderId="0" xfId="0" applyNumberFormat="1" applyFill="1" applyProtection="1"/>
    <xf numFmtId="168" fontId="2" fillId="2" borderId="0" xfId="0" applyNumberFormat="1" applyFont="1" applyFill="1" applyAlignment="1" applyProtection="1">
      <alignment horizontal="center"/>
    </xf>
    <xf numFmtId="168" fontId="2" fillId="6" borderId="0" xfId="0" applyNumberFormat="1" applyFont="1" applyFill="1" applyAlignment="1" applyProtection="1">
      <alignment horizontal="center"/>
    </xf>
    <xf numFmtId="168" fontId="12" fillId="7" borderId="0" xfId="0" applyNumberFormat="1" applyFont="1" applyFill="1" applyProtection="1"/>
    <xf numFmtId="168" fontId="13" fillId="2" borderId="0" xfId="0" applyNumberFormat="1" applyFont="1" applyFill="1" applyAlignment="1" applyProtection="1">
      <alignment horizontal="left"/>
    </xf>
    <xf numFmtId="168" fontId="2" fillId="2" borderId="0" xfId="0" applyNumberFormat="1" applyFont="1" applyFill="1" applyAlignment="1" applyProtection="1">
      <alignment horizontal="right"/>
    </xf>
    <xf numFmtId="168" fontId="1" fillId="2" borderId="0" xfId="0" applyNumberFormat="1" applyFont="1" applyFill="1" applyBorder="1" applyAlignment="1" applyProtection="1">
      <alignment horizontal="left"/>
    </xf>
    <xf numFmtId="168" fontId="0" fillId="7" borderId="0" xfId="0" applyNumberFormat="1" applyFill="1" applyProtection="1"/>
    <xf numFmtId="168" fontId="15" fillId="7" borderId="0" xfId="0" applyNumberFormat="1" applyFont="1" applyFill="1" applyProtection="1"/>
    <xf numFmtId="0" fontId="15" fillId="0" borderId="0" xfId="0" applyFont="1"/>
    <xf numFmtId="0" fontId="0" fillId="8" borderId="0" xfId="0" applyFill="1"/>
    <xf numFmtId="0" fontId="0" fillId="5" borderId="0" xfId="0" applyFill="1"/>
    <xf numFmtId="0" fontId="15" fillId="5" borderId="0" xfId="0" applyFont="1" applyFill="1"/>
    <xf numFmtId="0" fontId="15" fillId="8" borderId="0" xfId="0" applyFont="1" applyFill="1"/>
    <xf numFmtId="168" fontId="6" fillId="6" borderId="0" xfId="0" applyNumberFormat="1" applyFont="1" applyFill="1" applyAlignment="1" applyProtection="1">
      <alignment horizontal="center"/>
    </xf>
    <xf numFmtId="0" fontId="6" fillId="2" borderId="0" xfId="0" applyFont="1" applyFill="1" applyAlignment="1">
      <alignment horizontal="left"/>
    </xf>
    <xf numFmtId="0" fontId="15" fillId="2" borderId="0" xfId="0" applyFont="1" applyFill="1" applyBorder="1" applyAlignment="1" applyProtection="1">
      <protection locked="0"/>
    </xf>
    <xf numFmtId="0" fontId="15" fillId="2" borderId="0" xfId="0" applyFont="1" applyFill="1" applyBorder="1" applyAlignment="1" applyProtection="1">
      <alignment horizontal="center"/>
    </xf>
    <xf numFmtId="0" fontId="15" fillId="0" borderId="0" xfId="0" applyFont="1" applyProtection="1"/>
    <xf numFmtId="0" fontId="6" fillId="2" borderId="0" xfId="0" applyFont="1" applyFill="1" applyProtection="1"/>
    <xf numFmtId="0" fontId="15" fillId="0" borderId="14" xfId="0" applyFont="1" applyFill="1" applyBorder="1" applyAlignment="1" applyProtection="1">
      <alignment horizontal="left" wrapText="1"/>
    </xf>
    <xf numFmtId="0" fontId="15" fillId="2" borderId="0" xfId="0" applyFont="1" applyFill="1" applyProtection="1">
      <protection locked="0"/>
    </xf>
    <xf numFmtId="0" fontId="15" fillId="2" borderId="0" xfId="0" applyFont="1" applyFill="1" applyProtection="1"/>
    <xf numFmtId="0" fontId="6" fillId="2" borderId="0" xfId="0" applyFont="1" applyFill="1" applyBorder="1" applyProtection="1"/>
    <xf numFmtId="0" fontId="15" fillId="2" borderId="0" xfId="0" applyFont="1" applyFill="1" applyBorder="1" applyProtection="1"/>
    <xf numFmtId="0" fontId="15" fillId="0" borderId="0" xfId="0" applyFont="1" applyFill="1" applyAlignment="1" applyProtection="1">
      <alignment horizontal="center"/>
    </xf>
    <xf numFmtId="0" fontId="13" fillId="0" borderId="0" xfId="0" applyNumberFormat="1" applyFont="1" applyBorder="1" applyAlignment="1" applyProtection="1">
      <alignment horizontal="center"/>
    </xf>
    <xf numFmtId="168" fontId="15" fillId="0" borderId="0" xfId="0" applyNumberFormat="1" applyFont="1" applyFill="1" applyBorder="1" applyAlignment="1" applyProtection="1">
      <alignment horizontal="center"/>
    </xf>
    <xf numFmtId="168" fontId="18" fillId="7" borderId="0" xfId="0" applyNumberFormat="1" applyFont="1" applyFill="1" applyProtection="1"/>
    <xf numFmtId="0" fontId="6" fillId="2" borderId="0" xfId="0" applyFont="1" applyFill="1" applyAlignment="1" applyProtection="1">
      <alignment horizontal="left"/>
    </xf>
    <xf numFmtId="0" fontId="15" fillId="2" borderId="0" xfId="0" applyFont="1" applyFill="1" applyBorder="1" applyAlignment="1" applyProtection="1"/>
    <xf numFmtId="0" fontId="6" fillId="2" borderId="14" xfId="0" applyFont="1" applyFill="1" applyBorder="1" applyAlignment="1" applyProtection="1">
      <alignment horizontal="center"/>
    </xf>
    <xf numFmtId="0" fontId="6" fillId="2" borderId="0" xfId="0" applyFont="1" applyFill="1" applyBorder="1" applyProtection="1">
      <protection locked="0"/>
    </xf>
    <xf numFmtId="0" fontId="15" fillId="2" borderId="0" xfId="0" applyFont="1" applyFill="1" applyBorder="1" applyProtection="1">
      <protection locked="0"/>
    </xf>
    <xf numFmtId="0" fontId="15" fillId="0" borderId="0" xfId="0" applyFont="1" applyBorder="1" applyAlignment="1" applyProtection="1"/>
    <xf numFmtId="0" fontId="15" fillId="8" borderId="0" xfId="0" applyFont="1" applyFill="1" applyBorder="1"/>
    <xf numFmtId="0" fontId="15" fillId="0" borderId="0" xfId="0" applyFont="1" applyBorder="1"/>
    <xf numFmtId="0" fontId="15" fillId="0" borderId="0" xfId="0" applyFont="1" applyFill="1" applyBorder="1" applyAlignment="1" applyProtection="1">
      <alignment horizontal="center"/>
    </xf>
    <xf numFmtId="37" fontId="15" fillId="2" borderId="0" xfId="0" applyNumberFormat="1" applyFont="1" applyFill="1" applyBorder="1" applyAlignment="1" applyProtection="1"/>
    <xf numFmtId="169" fontId="15" fillId="2" borderId="0" xfId="0" applyNumberFormat="1" applyFont="1" applyFill="1" applyBorder="1" applyAlignment="1" applyProtection="1"/>
    <xf numFmtId="0" fontId="15" fillId="0" borderId="0" xfId="0" applyFont="1" applyBorder="1" applyProtection="1"/>
    <xf numFmtId="169" fontId="15" fillId="2" borderId="0" xfId="0" applyNumberFormat="1" applyFont="1" applyFill="1" applyBorder="1" applyAlignment="1" applyProtection="1">
      <protection locked="0"/>
    </xf>
    <xf numFmtId="168" fontId="15" fillId="3" borderId="11" xfId="0" applyNumberFormat="1" applyFont="1" applyFill="1" applyBorder="1" applyAlignment="1" applyProtection="1">
      <alignment horizontal="center"/>
      <protection locked="0"/>
    </xf>
    <xf numFmtId="0" fontId="15" fillId="0" borderId="0" xfId="0" applyFont="1" applyFill="1" applyAlignment="1" applyProtection="1">
      <alignment horizontal="center"/>
      <protection locked="0"/>
    </xf>
    <xf numFmtId="168" fontId="15" fillId="0" borderId="0" xfId="0" applyNumberFormat="1" applyFont="1" applyFill="1" applyBorder="1" applyAlignment="1" applyProtection="1">
      <alignment horizontal="center"/>
      <protection locked="0"/>
    </xf>
    <xf numFmtId="44" fontId="6" fillId="2" borderId="0" xfId="2" applyFont="1" applyFill="1" applyBorder="1" applyAlignment="1" applyProtection="1">
      <alignment horizontal="center"/>
      <protection locked="0"/>
    </xf>
    <xf numFmtId="0" fontId="6" fillId="2" borderId="0" xfId="0" applyFont="1" applyFill="1" applyAlignment="1" applyProtection="1">
      <protection locked="0"/>
    </xf>
    <xf numFmtId="0" fontId="15" fillId="0" borderId="0" xfId="0" applyFont="1" applyAlignment="1"/>
    <xf numFmtId="0" fontId="13" fillId="0" borderId="0" xfId="0" applyNumberFormat="1" applyFont="1" applyBorder="1" applyAlignment="1" applyProtection="1">
      <alignment horizontal="center"/>
      <protection locked="0"/>
    </xf>
    <xf numFmtId="0" fontId="13" fillId="0" borderId="0" xfId="0" applyFont="1" applyBorder="1" applyAlignment="1" applyProtection="1">
      <alignment horizontal="center"/>
      <protection locked="0"/>
    </xf>
    <xf numFmtId="0" fontId="15" fillId="0" borderId="2" xfId="0" applyNumberFormat="1" applyFont="1" applyFill="1" applyBorder="1" applyAlignment="1" applyProtection="1">
      <alignment horizontal="center" wrapText="1"/>
    </xf>
    <xf numFmtId="164" fontId="15" fillId="0" borderId="2" xfId="0" applyNumberFormat="1" applyFont="1" applyFill="1" applyBorder="1" applyAlignment="1" applyProtection="1">
      <alignment horizontal="center" wrapText="1"/>
    </xf>
    <xf numFmtId="0" fontId="2" fillId="0" borderId="0" xfId="0" applyFont="1" applyAlignment="1">
      <alignment horizontal="right"/>
    </xf>
    <xf numFmtId="168" fontId="15" fillId="5" borderId="0" xfId="0" applyNumberFormat="1" applyFont="1" applyFill="1" applyBorder="1" applyAlignment="1" applyProtection="1">
      <alignment horizontal="center"/>
    </xf>
    <xf numFmtId="0" fontId="2" fillId="0" borderId="0" xfId="0" applyFont="1" applyAlignment="1" applyProtection="1">
      <alignment horizontal="right"/>
    </xf>
    <xf numFmtId="168" fontId="6" fillId="2" borderId="0" xfId="0" applyNumberFormat="1" applyFont="1" applyFill="1" applyAlignment="1" applyProtection="1">
      <alignment horizontal="left"/>
    </xf>
    <xf numFmtId="168" fontId="15" fillId="2" borderId="0" xfId="0" applyNumberFormat="1" applyFont="1" applyFill="1" applyBorder="1" applyAlignment="1" applyProtection="1"/>
    <xf numFmtId="168" fontId="6" fillId="2" borderId="0" xfId="0" applyNumberFormat="1" applyFont="1" applyFill="1" applyBorder="1" applyAlignment="1" applyProtection="1">
      <alignment horizontal="right"/>
    </xf>
    <xf numFmtId="168" fontId="6" fillId="2" borderId="0" xfId="0" applyNumberFormat="1" applyFont="1" applyFill="1" applyProtection="1"/>
    <xf numFmtId="168" fontId="15" fillId="2" borderId="0" xfId="0" applyNumberFormat="1" applyFont="1" applyFill="1" applyProtection="1"/>
    <xf numFmtId="168" fontId="13" fillId="2" borderId="0" xfId="0" applyNumberFormat="1" applyFont="1" applyFill="1" applyBorder="1" applyAlignment="1" applyProtection="1"/>
    <xf numFmtId="168" fontId="15" fillId="2" borderId="1" xfId="0" applyNumberFormat="1" applyFont="1" applyFill="1" applyBorder="1" applyAlignment="1" applyProtection="1">
      <alignment horizontal="left"/>
    </xf>
    <xf numFmtId="0" fontId="15" fillId="2" borderId="5" xfId="0" applyFont="1" applyFill="1" applyBorder="1" applyAlignment="1" applyProtection="1">
      <alignment horizontal="center"/>
      <protection locked="0"/>
    </xf>
    <xf numFmtId="0" fontId="15" fillId="2" borderId="6" xfId="0" applyFont="1" applyFill="1" applyBorder="1" applyAlignment="1" applyProtection="1">
      <alignment horizontal="center"/>
      <protection locked="0"/>
    </xf>
    <xf numFmtId="0" fontId="15" fillId="2" borderId="3" xfId="0" applyFont="1" applyFill="1" applyBorder="1" applyAlignment="1" applyProtection="1">
      <alignment horizontal="center"/>
      <protection locked="0"/>
    </xf>
    <xf numFmtId="168" fontId="15" fillId="2" borderId="0" xfId="0" applyNumberFormat="1" applyFont="1" applyFill="1" applyBorder="1" applyAlignment="1" applyProtection="1">
      <alignment horizontal="left"/>
    </xf>
    <xf numFmtId="168" fontId="6" fillId="2" borderId="0" xfId="0" applyNumberFormat="1" applyFont="1" applyFill="1" applyAlignment="1" applyProtection="1">
      <alignment horizontal="center"/>
    </xf>
    <xf numFmtId="0" fontId="0" fillId="5" borderId="0" xfId="0" applyFill="1" applyProtection="1"/>
    <xf numFmtId="0" fontId="9" fillId="5" borderId="0" xfId="0" applyFont="1" applyFill="1" applyBorder="1" applyAlignment="1" applyProtection="1"/>
    <xf numFmtId="0" fontId="0" fillId="10" borderId="0" xfId="0" applyFill="1" applyProtection="1"/>
    <xf numFmtId="0" fontId="0" fillId="10" borderId="0" xfId="0" applyFill="1"/>
    <xf numFmtId="0" fontId="2" fillId="10" borderId="0" xfId="0" applyFont="1" applyFill="1" applyAlignment="1" applyProtection="1">
      <alignment horizontal="center"/>
    </xf>
    <xf numFmtId="0" fontId="15" fillId="10" borderId="0" xfId="0" applyFont="1" applyFill="1" applyProtection="1"/>
    <xf numFmtId="0" fontId="15" fillId="0" borderId="0" xfId="0" applyFont="1" applyFill="1" applyBorder="1" applyAlignment="1" applyProtection="1"/>
    <xf numFmtId="43" fontId="0" fillId="10" borderId="0" xfId="0" applyNumberFormat="1" applyFill="1" applyProtection="1"/>
    <xf numFmtId="0" fontId="1" fillId="10" borderId="0" xfId="0" applyFont="1" applyFill="1" applyProtection="1"/>
    <xf numFmtId="0" fontId="15" fillId="2" borderId="14" xfId="0" applyFont="1" applyFill="1" applyBorder="1" applyAlignment="1" applyProtection="1">
      <alignment horizontal="center"/>
      <protection locked="0"/>
    </xf>
    <xf numFmtId="0" fontId="15" fillId="0" borderId="14" xfId="0" applyFont="1" applyBorder="1" applyAlignment="1" applyProtection="1">
      <alignment horizontal="center"/>
      <protection locked="0"/>
    </xf>
    <xf numFmtId="0" fontId="15" fillId="2" borderId="45" xfId="0" applyFont="1" applyFill="1" applyBorder="1" applyAlignment="1" applyProtection="1">
      <alignment horizontal="left"/>
      <protection locked="0"/>
    </xf>
    <xf numFmtId="0" fontId="15" fillId="2" borderId="14" xfId="0" applyFont="1" applyFill="1" applyBorder="1" applyAlignment="1" applyProtection="1">
      <alignment horizontal="left"/>
      <protection locked="0"/>
    </xf>
    <xf numFmtId="0" fontId="15" fillId="0" borderId="14" xfId="0" applyFont="1" applyBorder="1" applyAlignment="1" applyProtection="1">
      <alignment horizontal="left"/>
      <protection locked="0"/>
    </xf>
    <xf numFmtId="166" fontId="1" fillId="0" borderId="47" xfId="1" applyNumberFormat="1" applyFont="1" applyFill="1" applyBorder="1" applyProtection="1"/>
    <xf numFmtId="0" fontId="22" fillId="0" borderId="49" xfId="0" applyFont="1" applyFill="1" applyBorder="1" applyProtection="1"/>
    <xf numFmtId="44" fontId="22" fillId="0" borderId="40" xfId="1" applyNumberFormat="1" applyFont="1" applyFill="1" applyBorder="1" applyProtection="1"/>
    <xf numFmtId="0" fontId="5" fillId="2" borderId="27" xfId="0" applyFont="1" applyFill="1" applyBorder="1" applyAlignment="1" applyProtection="1">
      <alignment horizontal="center"/>
      <protection locked="0"/>
    </xf>
    <xf numFmtId="0" fontId="0" fillId="0" borderId="27" xfId="0" applyBorder="1" applyAlignment="1" applyProtection="1">
      <alignment horizontal="center"/>
      <protection locked="0"/>
    </xf>
    <xf numFmtId="0" fontId="22" fillId="10" borderId="0" xfId="0" applyFont="1" applyFill="1" applyProtection="1"/>
    <xf numFmtId="43" fontId="1" fillId="0" borderId="3" xfId="1" applyNumberFormat="1" applyFont="1" applyFill="1" applyBorder="1" applyProtection="1"/>
    <xf numFmtId="43" fontId="1" fillId="0" borderId="50" xfId="1" applyNumberFormat="1" applyFont="1" applyFill="1" applyBorder="1" applyProtection="1"/>
    <xf numFmtId="43" fontId="1" fillId="0" borderId="5" xfId="1" applyNumberFormat="1" applyFont="1" applyFill="1" applyBorder="1" applyProtection="1"/>
    <xf numFmtId="0" fontId="0" fillId="10" borderId="0" xfId="0" applyFill="1" applyProtection="1">
      <protection locked="0"/>
    </xf>
    <xf numFmtId="0" fontId="6" fillId="2" borderId="0" xfId="0" applyNumberFormat="1" applyFont="1" applyFill="1" applyBorder="1" applyAlignment="1" applyProtection="1">
      <alignment horizontal="right"/>
    </xf>
    <xf numFmtId="0" fontId="15" fillId="5" borderId="2" xfId="0" applyNumberFormat="1" applyFont="1" applyFill="1" applyBorder="1" applyAlignment="1" applyProtection="1">
      <alignment horizontal="left" wrapText="1"/>
      <protection locked="0"/>
    </xf>
    <xf numFmtId="0" fontId="15" fillId="5" borderId="14" xfId="0" applyNumberFormat="1" applyFont="1" applyFill="1" applyBorder="1" applyAlignment="1" applyProtection="1">
      <alignment horizontal="left" wrapText="1"/>
    </xf>
    <xf numFmtId="0" fontId="15" fillId="5" borderId="1" xfId="0" applyNumberFormat="1" applyFont="1" applyFill="1" applyBorder="1" applyProtection="1"/>
    <xf numFmtId="0" fontId="6" fillId="2" borderId="0" xfId="0" applyNumberFormat="1" applyFont="1" applyFill="1" applyAlignment="1" applyProtection="1">
      <alignment horizontal="left"/>
    </xf>
    <xf numFmtId="0" fontId="6" fillId="2" borderId="0" xfId="0" applyNumberFormat="1" applyFont="1" applyFill="1" applyBorder="1" applyAlignment="1" applyProtection="1">
      <alignment horizontal="center"/>
    </xf>
    <xf numFmtId="0" fontId="6" fillId="2" borderId="0" xfId="0" applyNumberFormat="1" applyFont="1" applyFill="1" applyBorder="1" applyProtection="1"/>
    <xf numFmtId="0" fontId="15" fillId="0" borderId="0" xfId="0" applyNumberFormat="1" applyFont="1" applyProtection="1"/>
    <xf numFmtId="0" fontId="15" fillId="2" borderId="0" xfId="3" applyNumberFormat="1" applyFont="1" applyFill="1" applyBorder="1" applyAlignment="1" applyProtection="1">
      <alignment horizontal="center"/>
    </xf>
    <xf numFmtId="0" fontId="15" fillId="2" borderId="0" xfId="0" applyNumberFormat="1" applyFont="1" applyFill="1" applyBorder="1" applyAlignment="1" applyProtection="1">
      <alignment horizontal="center"/>
    </xf>
    <xf numFmtId="0" fontId="18" fillId="7" borderId="0" xfId="0" applyNumberFormat="1" applyFont="1" applyFill="1" applyProtection="1"/>
    <xf numFmtId="0" fontId="6" fillId="2" borderId="14" xfId="0" applyNumberFormat="1" applyFont="1" applyFill="1" applyBorder="1" applyAlignment="1" applyProtection="1">
      <alignment horizontal="center"/>
    </xf>
    <xf numFmtId="1" fontId="0" fillId="3" borderId="3"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left" vertical="center"/>
    </xf>
    <xf numFmtId="44" fontId="15" fillId="0" borderId="0" xfId="2" applyFont="1" applyFill="1" applyBorder="1" applyAlignment="1" applyProtection="1">
      <alignment vertical="center"/>
    </xf>
    <xf numFmtId="165" fontId="6" fillId="0" borderId="0" xfId="2" applyNumberFormat="1" applyFont="1" applyFill="1" applyBorder="1" applyAlignment="1" applyProtection="1">
      <alignment vertical="center"/>
    </xf>
    <xf numFmtId="1" fontId="15" fillId="0" borderId="0" xfId="0" applyNumberFormat="1" applyFont="1" applyFill="1" applyBorder="1" applyAlignment="1" applyProtection="1">
      <alignment horizontal="center" vertical="center"/>
    </xf>
    <xf numFmtId="0" fontId="2" fillId="11" borderId="56" xfId="0" applyFont="1" applyFill="1" applyBorder="1" applyAlignment="1" applyProtection="1">
      <alignment horizontal="center" vertical="center"/>
    </xf>
    <xf numFmtId="3" fontId="2" fillId="11" borderId="57" xfId="0" applyNumberFormat="1" applyFont="1" applyFill="1" applyBorder="1" applyAlignment="1" applyProtection="1">
      <alignment horizontal="center" vertical="center" wrapText="1"/>
    </xf>
    <xf numFmtId="0" fontId="1" fillId="12" borderId="61" xfId="0" applyFont="1" applyFill="1" applyBorder="1" applyAlignment="1" applyProtection="1">
      <alignment horizontal="center" vertical="center"/>
      <protection locked="0"/>
    </xf>
    <xf numFmtId="7" fontId="1" fillId="0" borderId="61" xfId="2" applyNumberFormat="1" applyFont="1" applyBorder="1" applyAlignment="1" applyProtection="1">
      <alignment horizontal="right"/>
    </xf>
    <xf numFmtId="1" fontId="1" fillId="3" borderId="61" xfId="0" applyNumberFormat="1" applyFont="1" applyFill="1" applyBorder="1" applyAlignment="1" applyProtection="1">
      <alignment horizontal="center"/>
      <protection locked="0"/>
    </xf>
    <xf numFmtId="169" fontId="2" fillId="2" borderId="50" xfId="2" applyNumberFormat="1" applyFont="1" applyFill="1" applyBorder="1" applyProtection="1"/>
    <xf numFmtId="166" fontId="2" fillId="5" borderId="62" xfId="1" applyNumberFormat="1" applyFont="1" applyFill="1" applyBorder="1" applyAlignment="1" applyProtection="1">
      <alignment vertical="center"/>
    </xf>
    <xf numFmtId="7" fontId="1" fillId="0" borderId="3" xfId="2" applyNumberFormat="1" applyFont="1" applyBorder="1" applyAlignment="1" applyProtection="1">
      <alignment horizontal="right"/>
    </xf>
    <xf numFmtId="169" fontId="2" fillId="2" borderId="3" xfId="2" applyNumberFormat="1" applyFont="1" applyFill="1" applyBorder="1" applyProtection="1"/>
    <xf numFmtId="7" fontId="1" fillId="0" borderId="64" xfId="2" applyNumberFormat="1" applyFont="1" applyBorder="1" applyAlignment="1" applyProtection="1">
      <alignment horizontal="right"/>
    </xf>
    <xf numFmtId="1" fontId="1" fillId="3" borderId="64" xfId="0" applyNumberFormat="1" applyFont="1" applyFill="1" applyBorder="1" applyAlignment="1" applyProtection="1">
      <alignment horizontal="center"/>
      <protection locked="0"/>
    </xf>
    <xf numFmtId="0" fontId="4" fillId="11" borderId="65" xfId="0" applyFont="1" applyFill="1" applyBorder="1" applyAlignment="1" applyProtection="1">
      <alignment horizontal="left" vertical="center"/>
    </xf>
    <xf numFmtId="0" fontId="4" fillId="11" borderId="66" xfId="0" applyFont="1" applyFill="1" applyBorder="1" applyAlignment="1" applyProtection="1">
      <alignment horizontal="center" vertical="center"/>
    </xf>
    <xf numFmtId="3" fontId="4" fillId="11" borderId="67" xfId="0" applyNumberFormat="1" applyFont="1" applyFill="1" applyBorder="1" applyAlignment="1" applyProtection="1">
      <alignment horizontal="center" vertical="center"/>
    </xf>
    <xf numFmtId="166" fontId="2" fillId="12" borderId="4" xfId="1" applyNumberFormat="1" applyFont="1" applyFill="1" applyBorder="1" applyAlignment="1" applyProtection="1">
      <alignment vertical="center"/>
      <protection locked="0"/>
    </xf>
    <xf numFmtId="0" fontId="15" fillId="0" borderId="44" xfId="0" applyFont="1" applyFill="1" applyBorder="1" applyAlignment="1" applyProtection="1">
      <alignment horizontal="left" vertical="center"/>
    </xf>
    <xf numFmtId="166" fontId="6" fillId="0" borderId="48" xfId="1" applyNumberFormat="1" applyFont="1" applyFill="1" applyBorder="1" applyAlignment="1" applyProtection="1">
      <alignment vertical="center"/>
    </xf>
    <xf numFmtId="0" fontId="22" fillId="2" borderId="0" xfId="0" applyFont="1" applyFill="1" applyAlignment="1" applyProtection="1">
      <alignment horizontal="right" vertical="center"/>
    </xf>
    <xf numFmtId="0" fontId="22" fillId="2" borderId="0" xfId="0" applyFont="1" applyFill="1" applyBorder="1" applyAlignment="1" applyProtection="1">
      <alignment horizontal="right" vertical="center"/>
    </xf>
    <xf numFmtId="0" fontId="1" fillId="12" borderId="60" xfId="0" applyFont="1" applyFill="1" applyBorder="1" applyAlignment="1" applyProtection="1">
      <alignment horizontal="left" vertical="center" indent="2"/>
      <protection locked="0"/>
    </xf>
    <xf numFmtId="0" fontId="1" fillId="12" borderId="3" xfId="0" applyFont="1" applyFill="1" applyBorder="1" applyAlignment="1" applyProtection="1">
      <alignment horizontal="left" vertical="center" indent="2"/>
      <protection locked="0"/>
    </xf>
    <xf numFmtId="0" fontId="2" fillId="5" borderId="0" xfId="0" applyFont="1" applyFill="1" applyBorder="1" applyAlignment="1" applyProtection="1">
      <alignment horizontal="center" vertical="center" wrapText="1"/>
    </xf>
    <xf numFmtId="0" fontId="1" fillId="0" borderId="0" xfId="0" applyFont="1" applyFill="1" applyBorder="1" applyAlignment="1" applyProtection="1">
      <alignment horizontal="left" vertical="center" indent="2"/>
    </xf>
    <xf numFmtId="43" fontId="1" fillId="0" borderId="0" xfId="1" applyFont="1" applyFill="1" applyBorder="1" applyAlignment="1" applyProtection="1">
      <alignment horizontal="center"/>
    </xf>
    <xf numFmtId="4" fontId="26" fillId="0" borderId="0" xfId="2" applyNumberFormat="1" applyFont="1" applyFill="1" applyBorder="1" applyProtection="1"/>
    <xf numFmtId="172" fontId="1" fillId="0" borderId="0" xfId="2" applyNumberFormat="1" applyFont="1" applyFill="1" applyBorder="1" applyProtection="1"/>
    <xf numFmtId="166" fontId="1" fillId="0" borderId="0" xfId="1" applyNumberFormat="1" applyFont="1" applyFill="1" applyBorder="1" applyAlignment="1" applyProtection="1">
      <alignment horizontal="center"/>
    </xf>
    <xf numFmtId="1" fontId="2" fillId="5" borderId="0" xfId="1" applyNumberFormat="1" applyFont="1" applyFill="1" applyBorder="1" applyProtection="1"/>
    <xf numFmtId="43" fontId="1" fillId="0" borderId="12" xfId="1" applyFont="1" applyFill="1" applyBorder="1" applyAlignment="1" applyProtection="1">
      <alignment horizontal="center"/>
    </xf>
    <xf numFmtId="4" fontId="26" fillId="0" borderId="13" xfId="2" applyNumberFormat="1" applyFont="1" applyFill="1" applyBorder="1" applyProtection="1"/>
    <xf numFmtId="0" fontId="2" fillId="13" borderId="76" xfId="0" applyFont="1" applyFill="1" applyBorder="1" applyAlignment="1" applyProtection="1">
      <alignment horizontal="center" vertical="center"/>
    </xf>
    <xf numFmtId="0" fontId="2" fillId="13" borderId="40" xfId="0" applyFont="1" applyFill="1" applyBorder="1" applyAlignment="1" applyProtection="1">
      <alignment horizontal="center" vertical="center" wrapText="1"/>
    </xf>
    <xf numFmtId="3" fontId="2" fillId="13" borderId="52" xfId="0" applyNumberFormat="1" applyFont="1" applyFill="1" applyBorder="1" applyAlignment="1" applyProtection="1">
      <alignment horizontal="center" vertical="center" wrapText="1"/>
    </xf>
    <xf numFmtId="172" fontId="1" fillId="0" borderId="5" xfId="2" applyNumberFormat="1" applyFont="1" applyFill="1" applyBorder="1" applyProtection="1"/>
    <xf numFmtId="166" fontId="1" fillId="0" borderId="5" xfId="1" applyNumberFormat="1" applyFont="1" applyFill="1" applyBorder="1" applyAlignment="1" applyProtection="1">
      <alignment horizontal="center"/>
    </xf>
    <xf numFmtId="172" fontId="1" fillId="0" borderId="3" xfId="2" applyNumberFormat="1" applyFont="1" applyFill="1" applyBorder="1" applyProtection="1"/>
    <xf numFmtId="166" fontId="1" fillId="0" borderId="3" xfId="1" applyNumberFormat="1" applyFont="1" applyFill="1" applyBorder="1" applyAlignment="1" applyProtection="1">
      <alignment horizontal="center"/>
    </xf>
    <xf numFmtId="43" fontId="1" fillId="0" borderId="53" xfId="1" applyFont="1" applyFill="1" applyBorder="1" applyAlignment="1" applyProtection="1">
      <alignment horizontal="center"/>
    </xf>
    <xf numFmtId="4" fontId="26" fillId="0" borderId="77" xfId="2" applyNumberFormat="1" applyFont="1" applyFill="1" applyBorder="1" applyProtection="1"/>
    <xf numFmtId="172" fontId="1" fillId="0" borderId="78" xfId="2" applyNumberFormat="1" applyFont="1" applyFill="1" applyBorder="1" applyProtection="1"/>
    <xf numFmtId="0" fontId="0" fillId="13" borderId="0" xfId="0" applyFill="1" applyProtection="1"/>
    <xf numFmtId="0" fontId="0" fillId="13" borderId="0" xfId="0" applyFill="1"/>
    <xf numFmtId="0" fontId="27" fillId="10" borderId="0" xfId="0" applyFont="1" applyFill="1" applyProtection="1"/>
    <xf numFmtId="0" fontId="27" fillId="10" borderId="0" xfId="0" applyFont="1" applyFill="1" applyAlignment="1" applyProtection="1"/>
    <xf numFmtId="165" fontId="27" fillId="10" borderId="0" xfId="0" applyNumberFormat="1" applyFont="1" applyFill="1" applyProtection="1"/>
    <xf numFmtId="169" fontId="27" fillId="10" borderId="0" xfId="0" applyNumberFormat="1" applyFont="1" applyFill="1" applyProtection="1"/>
    <xf numFmtId="0" fontId="2" fillId="10" borderId="0" xfId="0" applyFont="1" applyFill="1" applyProtection="1"/>
    <xf numFmtId="0" fontId="28" fillId="10" borderId="0" xfId="0" applyFont="1" applyFill="1" applyProtection="1"/>
    <xf numFmtId="0" fontId="4" fillId="11" borderId="27" xfId="0" applyFont="1" applyFill="1" applyBorder="1" applyAlignment="1" applyProtection="1">
      <alignment horizontal="left" vertical="center"/>
    </xf>
    <xf numFmtId="0" fontId="2" fillId="11" borderId="56" xfId="0" applyFont="1" applyFill="1" applyBorder="1" applyAlignment="1" applyProtection="1">
      <alignment horizontal="center" vertical="center" wrapText="1"/>
    </xf>
    <xf numFmtId="0" fontId="15" fillId="2" borderId="20" xfId="0" applyFont="1" applyFill="1" applyBorder="1" applyAlignment="1" applyProtection="1">
      <alignment horizontal="left"/>
      <protection locked="0"/>
    </xf>
    <xf numFmtId="0" fontId="15" fillId="0" borderId="8" xfId="0" applyFont="1" applyBorder="1" applyAlignment="1" applyProtection="1">
      <alignment horizontal="left"/>
      <protection locked="0"/>
    </xf>
    <xf numFmtId="0" fontId="0" fillId="0" borderId="0" xfId="0"/>
    <xf numFmtId="1" fontId="1" fillId="3" borderId="60" xfId="0" applyNumberFormat="1" applyFont="1" applyFill="1" applyBorder="1" applyAlignment="1" applyProtection="1">
      <alignment horizontal="center"/>
      <protection locked="0"/>
    </xf>
    <xf numFmtId="1" fontId="1" fillId="3" borderId="56"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xf>
    <xf numFmtId="0" fontId="6" fillId="5" borderId="3" xfId="0" applyFont="1" applyFill="1" applyBorder="1" applyAlignment="1" applyProtection="1">
      <alignment horizontal="center" wrapText="1"/>
    </xf>
    <xf numFmtId="2" fontId="6" fillId="5" borderId="3" xfId="0" applyNumberFormat="1" applyFont="1" applyFill="1" applyBorder="1" applyAlignment="1" applyProtection="1">
      <alignment horizontal="center"/>
    </xf>
    <xf numFmtId="0" fontId="0" fillId="5" borderId="0" xfId="0" applyFill="1" applyBorder="1"/>
    <xf numFmtId="0" fontId="0" fillId="8" borderId="0" xfId="0" applyFill="1" applyProtection="1"/>
    <xf numFmtId="168" fontId="2" fillId="5" borderId="0" xfId="0" applyNumberFormat="1" applyFont="1" applyFill="1" applyAlignment="1" applyProtection="1">
      <alignment horizontal="center"/>
    </xf>
    <xf numFmtId="0" fontId="1" fillId="2" borderId="0" xfId="0" applyFont="1" applyFill="1" applyBorder="1" applyAlignment="1" applyProtection="1"/>
    <xf numFmtId="0" fontId="1" fillId="2" borderId="0" xfId="0" applyFont="1" applyFill="1" applyBorder="1" applyAlignment="1" applyProtection="1">
      <alignment horizontal="center"/>
    </xf>
    <xf numFmtId="0" fontId="1" fillId="12" borderId="78" xfId="0" applyFont="1" applyFill="1" applyBorder="1" applyAlignment="1" applyProtection="1">
      <alignment horizontal="center"/>
      <protection locked="0"/>
    </xf>
    <xf numFmtId="1" fontId="0" fillId="9" borderId="8" xfId="0" quotePrefix="1" applyNumberFormat="1" applyFont="1" applyFill="1" applyBorder="1" applyAlignment="1" applyProtection="1">
      <alignment horizontal="center" vertical="center"/>
    </xf>
    <xf numFmtId="169" fontId="0" fillId="5" borderId="3" xfId="2" applyNumberFormat="1" applyFont="1" applyFill="1" applyBorder="1" applyAlignment="1" applyProtection="1">
      <alignment horizontal="right" vertical="center"/>
    </xf>
    <xf numFmtId="169" fontId="2" fillId="0" borderId="3" xfId="2" applyNumberFormat="1" applyFont="1" applyBorder="1" applyProtection="1"/>
    <xf numFmtId="16" fontId="0" fillId="9" borderId="8" xfId="0" quotePrefix="1" applyNumberFormat="1" applyFont="1" applyFill="1" applyBorder="1" applyAlignment="1">
      <alignment horizontal="center" vertical="center"/>
    </xf>
    <xf numFmtId="16" fontId="0" fillId="9" borderId="23" xfId="0" quotePrefix="1" applyNumberFormat="1" applyFont="1" applyFill="1" applyBorder="1" applyAlignment="1">
      <alignment horizontal="center" vertical="center"/>
    </xf>
    <xf numFmtId="169" fontId="0" fillId="5" borderId="78" xfId="2" applyNumberFormat="1" applyFont="1" applyFill="1" applyBorder="1" applyAlignment="1" applyProtection="1">
      <alignment horizontal="right" vertical="center"/>
    </xf>
    <xf numFmtId="1" fontId="0" fillId="3" borderId="78" xfId="0" applyNumberFormat="1" applyFont="1" applyFill="1" applyBorder="1" applyAlignment="1" applyProtection="1">
      <alignment horizontal="center" vertical="center"/>
      <protection locked="0"/>
    </xf>
    <xf numFmtId="169" fontId="2" fillId="0" borderId="78" xfId="2" applyNumberFormat="1" applyFont="1" applyBorder="1" applyProtection="1"/>
    <xf numFmtId="16" fontId="0" fillId="9" borderId="84" xfId="0" quotePrefix="1" applyNumberFormat="1" applyFont="1" applyFill="1" applyBorder="1" applyAlignment="1">
      <alignment horizontal="center" vertical="center"/>
    </xf>
    <xf numFmtId="169" fontId="0" fillId="5" borderId="60" xfId="2" applyNumberFormat="1" applyFont="1" applyFill="1" applyBorder="1" applyAlignment="1" applyProtection="1">
      <alignment horizontal="right" vertical="center"/>
    </xf>
    <xf numFmtId="1" fontId="0" fillId="3" borderId="60" xfId="0" applyNumberFormat="1" applyFont="1" applyFill="1" applyBorder="1" applyAlignment="1" applyProtection="1">
      <alignment horizontal="center" vertical="center"/>
      <protection locked="0"/>
    </xf>
    <xf numFmtId="169" fontId="2" fillId="0" borderId="60" xfId="2" applyNumberFormat="1" applyFont="1" applyBorder="1" applyProtection="1"/>
    <xf numFmtId="16" fontId="1" fillId="9" borderId="8" xfId="0" applyNumberFormat="1" applyFont="1" applyFill="1" applyBorder="1" applyAlignment="1">
      <alignment horizontal="center" vertical="center"/>
    </xf>
    <xf numFmtId="8" fontId="0" fillId="5" borderId="3" xfId="2" applyNumberFormat="1" applyFont="1" applyFill="1" applyBorder="1" applyAlignment="1" applyProtection="1">
      <alignment horizontal="right" vertical="center"/>
    </xf>
    <xf numFmtId="169" fontId="2" fillId="0" borderId="61" xfId="2" applyNumberFormat="1" applyFont="1" applyBorder="1" applyProtection="1"/>
    <xf numFmtId="0" fontId="15" fillId="0" borderId="0" xfId="0" quotePrefix="1" applyFont="1" applyFill="1" applyBorder="1" applyAlignment="1">
      <alignment horizontal="center" vertical="center"/>
    </xf>
    <xf numFmtId="0" fontId="15" fillId="0" borderId="0" xfId="0" applyFont="1" applyFill="1" applyBorder="1" applyAlignment="1">
      <alignment horizontal="left" vertical="center"/>
    </xf>
    <xf numFmtId="0" fontId="2" fillId="11" borderId="97" xfId="0" applyFont="1" applyFill="1" applyBorder="1" applyAlignment="1" applyProtection="1">
      <alignment horizontal="center" vertical="center"/>
    </xf>
    <xf numFmtId="3" fontId="2" fillId="11" borderId="67" xfId="0" applyNumberFormat="1" applyFont="1" applyFill="1" applyBorder="1" applyAlignment="1" applyProtection="1">
      <alignment horizontal="center" vertical="center"/>
    </xf>
    <xf numFmtId="0" fontId="0" fillId="9" borderId="8" xfId="0" quotePrefix="1" applyFont="1" applyFill="1" applyBorder="1" applyAlignment="1">
      <alignment horizontal="center" vertical="center"/>
    </xf>
    <xf numFmtId="7" fontId="0" fillId="5" borderId="3" xfId="2" applyNumberFormat="1" applyFont="1" applyFill="1" applyBorder="1" applyAlignment="1" applyProtection="1">
      <alignment horizontal="right" vertical="center"/>
    </xf>
    <xf numFmtId="0" fontId="1" fillId="9" borderId="8" xfId="0" quotePrefix="1" applyFont="1" applyFill="1" applyBorder="1" applyAlignment="1">
      <alignment horizontal="center" vertical="center"/>
    </xf>
    <xf numFmtId="0" fontId="2" fillId="2" borderId="44" xfId="0" applyFont="1" applyFill="1" applyBorder="1" applyAlignment="1" applyProtection="1">
      <alignment horizontal="left"/>
    </xf>
    <xf numFmtId="0" fontId="1" fillId="2" borderId="48" xfId="0" applyFont="1" applyFill="1" applyBorder="1" applyAlignment="1" applyProtection="1">
      <alignment horizontal="center"/>
    </xf>
    <xf numFmtId="169" fontId="1" fillId="0" borderId="61" xfId="2" applyNumberFormat="1" applyFont="1" applyBorder="1" applyProtection="1"/>
    <xf numFmtId="169" fontId="1" fillId="0" borderId="64" xfId="2" applyNumberFormat="1" applyFont="1" applyBorder="1" applyProtection="1"/>
    <xf numFmtId="169" fontId="2" fillId="0" borderId="64" xfId="2" applyNumberFormat="1" applyFont="1" applyBorder="1" applyProtection="1"/>
    <xf numFmtId="169" fontId="1" fillId="0" borderId="3" xfId="2" applyNumberFormat="1" applyFont="1" applyBorder="1" applyProtection="1"/>
    <xf numFmtId="169" fontId="1" fillId="0" borderId="78" xfId="2" applyNumberFormat="1" applyFont="1" applyBorder="1" applyProtection="1"/>
    <xf numFmtId="169" fontId="2" fillId="2" borderId="78" xfId="2" applyNumberFormat="1" applyFont="1" applyFill="1" applyBorder="1" applyProtection="1"/>
    <xf numFmtId="169" fontId="2" fillId="2" borderId="64" xfId="2" applyNumberFormat="1" applyFont="1" applyFill="1" applyBorder="1" applyProtection="1"/>
    <xf numFmtId="169" fontId="1" fillId="0" borderId="55" xfId="2" applyNumberFormat="1" applyFont="1" applyBorder="1" applyProtection="1"/>
    <xf numFmtId="169" fontId="2" fillId="2" borderId="55" xfId="2" applyNumberFormat="1" applyFont="1" applyFill="1" applyBorder="1" applyProtection="1"/>
    <xf numFmtId="169" fontId="2" fillId="2" borderId="61" xfId="2" applyNumberFormat="1" applyFont="1" applyFill="1" applyBorder="1" applyProtection="1"/>
    <xf numFmtId="169" fontId="1" fillId="0" borderId="60" xfId="2" applyNumberFormat="1" applyFont="1" applyBorder="1" applyProtection="1"/>
    <xf numFmtId="169" fontId="2" fillId="2" borderId="60" xfId="2" applyNumberFormat="1" applyFont="1" applyFill="1" applyBorder="1" applyProtection="1"/>
    <xf numFmtId="169" fontId="1" fillId="0" borderId="94" xfId="2" applyNumberFormat="1" applyFont="1" applyBorder="1" applyProtection="1"/>
    <xf numFmtId="169" fontId="2" fillId="2" borderId="94" xfId="2" applyNumberFormat="1" applyFont="1" applyFill="1" applyBorder="1" applyProtection="1"/>
    <xf numFmtId="0" fontId="0" fillId="11" borderId="21" xfId="0" applyFill="1" applyBorder="1" applyProtection="1"/>
    <xf numFmtId="1" fontId="1" fillId="3" borderId="94" xfId="0" applyNumberFormat="1" applyFont="1" applyFill="1" applyBorder="1" applyAlignment="1" applyProtection="1">
      <alignment horizontal="center"/>
      <protection locked="0"/>
    </xf>
    <xf numFmtId="169" fontId="1" fillId="0" borderId="8" xfId="2" applyNumberFormat="1" applyFont="1" applyBorder="1" applyProtection="1"/>
    <xf numFmtId="1" fontId="1" fillId="3" borderId="78" xfId="0" applyNumberFormat="1" applyFont="1" applyFill="1" applyBorder="1" applyAlignment="1" applyProtection="1">
      <alignment horizontal="center"/>
      <protection locked="0"/>
    </xf>
    <xf numFmtId="0" fontId="1" fillId="12" borderId="3" xfId="0" applyFont="1" applyFill="1" applyBorder="1" applyAlignment="1" applyProtection="1">
      <alignment horizontal="center" vertical="center"/>
      <protection locked="0"/>
    </xf>
    <xf numFmtId="0" fontId="0" fillId="4" borderId="0" xfId="0" applyFill="1" applyProtection="1"/>
    <xf numFmtId="0" fontId="1" fillId="12" borderId="78" xfId="0" applyFont="1" applyFill="1" applyBorder="1" applyAlignment="1" applyProtection="1">
      <alignment horizontal="left" vertical="center" indent="2"/>
      <protection locked="0"/>
    </xf>
    <xf numFmtId="0" fontId="1" fillId="12" borderId="78" xfId="0" applyFont="1" applyFill="1" applyBorder="1" applyAlignment="1" applyProtection="1">
      <alignment horizontal="center" vertical="center"/>
      <protection locked="0"/>
    </xf>
    <xf numFmtId="7" fontId="1" fillId="0" borderId="78" xfId="2" applyNumberFormat="1" applyFont="1" applyBorder="1" applyAlignment="1" applyProtection="1">
      <alignment horizontal="right"/>
    </xf>
    <xf numFmtId="166" fontId="2" fillId="5" borderId="100" xfId="1" applyNumberFormat="1" applyFont="1" applyFill="1" applyBorder="1" applyAlignment="1" applyProtection="1">
      <alignment vertical="center"/>
    </xf>
    <xf numFmtId="0" fontId="1" fillId="12" borderId="64" xfId="0" applyFont="1" applyFill="1" applyBorder="1" applyAlignment="1" applyProtection="1">
      <alignment horizontal="center" vertical="center"/>
      <protection locked="0"/>
    </xf>
    <xf numFmtId="166" fontId="2" fillId="5" borderId="96" xfId="1" applyNumberFormat="1" applyFont="1" applyFill="1" applyBorder="1" applyAlignment="1" applyProtection="1">
      <alignment vertical="center"/>
    </xf>
    <xf numFmtId="0" fontId="1" fillId="2" borderId="0" xfId="0" applyFont="1" applyFill="1" applyBorder="1" applyProtection="1"/>
    <xf numFmtId="0" fontId="1" fillId="2" borderId="0" xfId="0" applyFont="1" applyFill="1" applyProtection="1"/>
    <xf numFmtId="0" fontId="1" fillId="2" borderId="25" xfId="0" applyFont="1" applyFill="1" applyBorder="1" applyProtection="1"/>
    <xf numFmtId="169" fontId="32" fillId="2" borderId="101" xfId="2" applyNumberFormat="1" applyFont="1" applyFill="1" applyBorder="1" applyProtection="1"/>
    <xf numFmtId="0" fontId="7" fillId="0" borderId="25" xfId="0" applyFont="1" applyBorder="1" applyProtection="1"/>
    <xf numFmtId="0" fontId="2" fillId="2" borderId="0" xfId="0" applyFont="1" applyFill="1" applyAlignment="1" applyProtection="1">
      <alignment horizontal="right"/>
    </xf>
    <xf numFmtId="0" fontId="24" fillId="0" borderId="0" xfId="0" applyFont="1" applyProtection="1"/>
    <xf numFmtId="0" fontId="2" fillId="2" borderId="0" xfId="0" applyFont="1" applyFill="1" applyBorder="1" applyAlignment="1" applyProtection="1">
      <alignment horizontal="right"/>
    </xf>
    <xf numFmtId="0" fontId="7" fillId="2" borderId="0" xfId="0" applyFont="1" applyFill="1" applyProtection="1"/>
    <xf numFmtId="0" fontId="0" fillId="2" borderId="0" xfId="0" applyFill="1" applyBorder="1" applyProtection="1"/>
    <xf numFmtId="0" fontId="0" fillId="2" borderId="0" xfId="0" applyFill="1" applyProtection="1"/>
    <xf numFmtId="0" fontId="26" fillId="2" borderId="0" xfId="0" applyFont="1" applyFill="1" applyBorder="1" applyAlignment="1" applyProtection="1"/>
    <xf numFmtId="0" fontId="26" fillId="2" borderId="0" xfId="0" applyFont="1" applyFill="1" applyBorder="1" applyAlignment="1" applyProtection="1">
      <alignment horizontal="right"/>
    </xf>
    <xf numFmtId="8" fontId="26" fillId="2" borderId="0" xfId="0" applyNumberFormat="1" applyFont="1" applyFill="1" applyBorder="1" applyAlignment="1" applyProtection="1">
      <alignment horizontal="left"/>
    </xf>
    <xf numFmtId="44" fontId="33" fillId="2" borderId="0" xfId="2" applyFont="1" applyFill="1" applyBorder="1" applyAlignment="1" applyProtection="1">
      <alignment horizontal="left"/>
      <protection hidden="1"/>
    </xf>
    <xf numFmtId="0" fontId="34" fillId="5" borderId="0" xfId="0" applyFont="1" applyFill="1" applyBorder="1" applyAlignment="1" applyProtection="1"/>
    <xf numFmtId="0" fontId="9" fillId="2" borderId="0" xfId="0" applyFont="1" applyFill="1" applyBorder="1" applyAlignment="1" applyProtection="1"/>
    <xf numFmtId="0" fontId="34" fillId="2" borderId="0" xfId="0" applyFont="1" applyFill="1" applyBorder="1" applyAlignment="1" applyProtection="1"/>
    <xf numFmtId="0" fontId="35" fillId="0" borderId="0" xfId="0" applyFont="1" applyAlignment="1" applyProtection="1">
      <alignment horizontal="center"/>
    </xf>
    <xf numFmtId="0" fontId="0" fillId="0" borderId="0" xfId="0" applyBorder="1" applyProtection="1"/>
    <xf numFmtId="0" fontId="2" fillId="0" borderId="0" xfId="0" applyFont="1" applyBorder="1" applyAlignment="1" applyProtection="1">
      <alignment horizontal="right"/>
    </xf>
    <xf numFmtId="168" fontId="2" fillId="6" borderId="0" xfId="0" applyNumberFormat="1" applyFont="1" applyFill="1" applyBorder="1" applyAlignment="1" applyProtection="1">
      <alignment horizontal="center"/>
    </xf>
    <xf numFmtId="168" fontId="2" fillId="6" borderId="13" xfId="0" applyNumberFormat="1" applyFont="1" applyFill="1" applyBorder="1" applyAlignment="1" applyProtection="1">
      <alignment horizontal="center"/>
    </xf>
    <xf numFmtId="0" fontId="2" fillId="2" borderId="0" xfId="0" applyFont="1" applyFill="1" applyBorder="1" applyAlignment="1" applyProtection="1">
      <alignment horizontal="left"/>
    </xf>
    <xf numFmtId="0" fontId="0" fillId="0" borderId="13" xfId="0" applyBorder="1" applyProtection="1"/>
    <xf numFmtId="0" fontId="2" fillId="0" borderId="103" xfId="0" applyFont="1" applyBorder="1" applyAlignment="1" applyProtection="1">
      <alignment horizontal="center" vertical="center"/>
    </xf>
    <xf numFmtId="0" fontId="2" fillId="0" borderId="103" xfId="0" applyFont="1" applyBorder="1" applyAlignment="1" applyProtection="1">
      <alignment horizontal="center" vertical="center" wrapText="1"/>
    </xf>
    <xf numFmtId="0" fontId="2" fillId="0" borderId="104" xfId="0" applyFont="1" applyBorder="1" applyAlignment="1" applyProtection="1">
      <alignment horizontal="center" vertical="center" wrapText="1"/>
    </xf>
    <xf numFmtId="3" fontId="2" fillId="2" borderId="105" xfId="0" applyNumberFormat="1" applyFont="1" applyFill="1" applyBorder="1" applyAlignment="1" applyProtection="1">
      <alignment horizontal="center" vertical="center"/>
    </xf>
    <xf numFmtId="0" fontId="2" fillId="0" borderId="106" xfId="0" applyFont="1" applyBorder="1" applyAlignment="1" applyProtection="1">
      <alignment horizontal="center" vertical="center"/>
    </xf>
    <xf numFmtId="1" fontId="0" fillId="8" borderId="3" xfId="0" quotePrefix="1" applyNumberFormat="1" applyFont="1" applyFill="1" applyBorder="1" applyAlignment="1" applyProtection="1">
      <alignment horizontal="center" vertical="center"/>
    </xf>
    <xf numFmtId="43" fontId="0" fillId="5" borderId="3" xfId="2" applyNumberFormat="1" applyFont="1" applyFill="1" applyBorder="1" applyAlignment="1" applyProtection="1">
      <alignment horizontal="center" vertical="center"/>
    </xf>
    <xf numFmtId="173" fontId="24" fillId="5" borderId="3" xfId="0" applyNumberFormat="1" applyFont="1" applyFill="1" applyBorder="1" applyAlignment="1" applyProtection="1">
      <alignment horizontal="right" vertical="center"/>
      <protection locked="0"/>
    </xf>
    <xf numFmtId="170" fontId="1" fillId="5" borderId="3" xfId="2" applyNumberFormat="1" applyFont="1" applyFill="1" applyBorder="1" applyProtection="1"/>
    <xf numFmtId="41" fontId="0" fillId="5" borderId="3" xfId="2" applyNumberFormat="1" applyFont="1" applyFill="1" applyBorder="1" applyAlignment="1" applyProtection="1">
      <alignment horizontal="center" vertical="center"/>
    </xf>
    <xf numFmtId="1" fontId="2" fillId="0" borderId="61" xfId="1" applyNumberFormat="1" applyFont="1" applyBorder="1" applyProtection="1"/>
    <xf numFmtId="16" fontId="0" fillId="8" borderId="3" xfId="0" quotePrefix="1" applyNumberFormat="1" applyFont="1" applyFill="1" applyBorder="1" applyAlignment="1">
      <alignment horizontal="center" vertical="center"/>
    </xf>
    <xf numFmtId="173" fontId="24" fillId="5" borderId="61" xfId="0" applyNumberFormat="1" applyFont="1" applyFill="1" applyBorder="1" applyAlignment="1" applyProtection="1">
      <alignment horizontal="right" vertical="center"/>
      <protection locked="0"/>
    </xf>
    <xf numFmtId="170" fontId="1" fillId="5" borderId="61" xfId="2" applyNumberFormat="1" applyFont="1" applyFill="1" applyBorder="1" applyProtection="1"/>
    <xf numFmtId="16" fontId="1" fillId="8" borderId="3" xfId="0" applyNumberFormat="1" applyFont="1" applyFill="1" applyBorder="1" applyAlignment="1">
      <alignment horizontal="center" vertical="center"/>
    </xf>
    <xf numFmtId="0" fontId="0" fillId="8" borderId="3" xfId="0" quotePrefix="1" applyFont="1" applyFill="1" applyBorder="1" applyAlignment="1">
      <alignment horizontal="center" vertical="center"/>
    </xf>
    <xf numFmtId="2" fontId="0" fillId="8" borderId="3" xfId="0" quotePrefix="1" applyNumberFormat="1" applyFont="1" applyFill="1" applyBorder="1" applyAlignment="1">
      <alignment horizontal="center" vertical="center"/>
    </xf>
    <xf numFmtId="0" fontId="1" fillId="8" borderId="3" xfId="0" applyFont="1" applyFill="1" applyBorder="1" applyAlignment="1">
      <alignment horizontal="center" vertical="center"/>
    </xf>
    <xf numFmtId="1" fontId="1" fillId="8" borderId="13" xfId="0" applyNumberFormat="1" applyFont="1" applyFill="1" applyBorder="1" applyAlignment="1">
      <alignment horizontal="center" vertical="center"/>
    </xf>
    <xf numFmtId="1" fontId="2" fillId="0" borderId="0" xfId="1" applyNumberFormat="1" applyFont="1" applyBorder="1" applyProtection="1"/>
    <xf numFmtId="43" fontId="1" fillId="2" borderId="60" xfId="1" applyFont="1" applyFill="1" applyBorder="1" applyAlignment="1" applyProtection="1">
      <alignment horizontal="center"/>
    </xf>
    <xf numFmtId="173" fontId="24" fillId="0" borderId="60" xfId="2" applyNumberFormat="1" applyFont="1" applyBorder="1" applyProtection="1"/>
    <xf numFmtId="170" fontId="1" fillId="0" borderId="60" xfId="2" applyNumberFormat="1" applyFont="1" applyBorder="1" applyProtection="1"/>
    <xf numFmtId="166" fontId="1" fillId="2" borderId="60" xfId="1" applyNumberFormat="1" applyFont="1" applyFill="1" applyBorder="1" applyAlignment="1" applyProtection="1">
      <alignment horizontal="center"/>
    </xf>
    <xf numFmtId="43" fontId="1" fillId="2" borderId="64" xfId="1" applyFont="1" applyFill="1" applyBorder="1" applyAlignment="1" applyProtection="1">
      <alignment horizontal="center"/>
    </xf>
    <xf numFmtId="173" fontId="24" fillId="0" borderId="64" xfId="2" applyNumberFormat="1" applyFont="1" applyBorder="1" applyProtection="1"/>
    <xf numFmtId="170" fontId="1" fillId="0" borderId="64" xfId="2" applyNumberFormat="1" applyFont="1" applyBorder="1" applyProtection="1"/>
    <xf numFmtId="166" fontId="1" fillId="2" borderId="94" xfId="1" applyNumberFormat="1" applyFont="1" applyFill="1" applyBorder="1" applyAlignment="1" applyProtection="1">
      <alignment horizontal="center"/>
    </xf>
    <xf numFmtId="43" fontId="1" fillId="2" borderId="15" xfId="1" applyFont="1" applyFill="1" applyBorder="1" applyAlignment="1" applyProtection="1">
      <alignment horizontal="center"/>
    </xf>
    <xf numFmtId="43" fontId="1" fillId="2" borderId="3" xfId="1" applyFont="1" applyFill="1" applyBorder="1" applyAlignment="1" applyProtection="1">
      <alignment horizontal="center"/>
    </xf>
    <xf numFmtId="173" fontId="24" fillId="0" borderId="3" xfId="2" applyNumberFormat="1" applyFont="1" applyBorder="1" applyProtection="1"/>
    <xf numFmtId="170" fontId="1" fillId="0" borderId="61" xfId="2" applyNumberFormat="1" applyFont="1" applyBorder="1" applyProtection="1"/>
    <xf numFmtId="166" fontId="1" fillId="2" borderId="61" xfId="1" applyNumberFormat="1" applyFont="1" applyFill="1" applyBorder="1" applyAlignment="1" applyProtection="1">
      <alignment horizontal="center"/>
    </xf>
    <xf numFmtId="43" fontId="1" fillId="2" borderId="61" xfId="1" applyFont="1" applyFill="1" applyBorder="1" applyAlignment="1" applyProtection="1">
      <alignment horizontal="center"/>
    </xf>
    <xf numFmtId="173" fontId="24" fillId="0" borderId="78" xfId="2" applyNumberFormat="1" applyFont="1" applyBorder="1" applyProtection="1"/>
    <xf numFmtId="43" fontId="1" fillId="2" borderId="94" xfId="1" applyFont="1" applyFill="1" applyBorder="1" applyAlignment="1" applyProtection="1">
      <alignment horizontal="center"/>
    </xf>
    <xf numFmtId="43" fontId="1" fillId="2" borderId="56" xfId="1" applyFont="1" applyFill="1" applyBorder="1" applyAlignment="1" applyProtection="1">
      <alignment horizontal="center"/>
    </xf>
    <xf numFmtId="173" fontId="24" fillId="0" borderId="55" xfId="2" applyNumberFormat="1" applyFont="1" applyBorder="1" applyProtection="1"/>
    <xf numFmtId="170" fontId="1" fillId="0" borderId="56" xfId="2" applyNumberFormat="1" applyFont="1" applyBorder="1" applyProtection="1"/>
    <xf numFmtId="166" fontId="1" fillId="2" borderId="56" xfId="1" applyNumberFormat="1" applyFont="1" applyFill="1" applyBorder="1" applyAlignment="1" applyProtection="1">
      <alignment horizontal="center"/>
    </xf>
    <xf numFmtId="173" fontId="24" fillId="0" borderId="56" xfId="2" applyNumberFormat="1" applyFont="1" applyBorder="1" applyProtection="1"/>
    <xf numFmtId="173" fontId="24" fillId="0" borderId="8" xfId="2" applyNumberFormat="1" applyFont="1" applyBorder="1" applyProtection="1"/>
    <xf numFmtId="1" fontId="2" fillId="0" borderId="50" xfId="1" applyNumberFormat="1" applyFont="1" applyBorder="1" applyProtection="1"/>
    <xf numFmtId="0" fontId="0" fillId="5" borderId="21" xfId="0" applyFill="1" applyBorder="1" applyProtection="1"/>
    <xf numFmtId="0" fontId="2" fillId="5" borderId="108" xfId="0" applyFont="1" applyFill="1" applyBorder="1" applyAlignment="1" applyProtection="1">
      <alignment horizontal="center" vertical="center" wrapText="1"/>
    </xf>
    <xf numFmtId="0" fontId="2" fillId="5" borderId="98" xfId="0" applyFont="1" applyFill="1" applyBorder="1" applyAlignment="1" applyProtection="1">
      <alignment horizontal="center" vertical="center"/>
    </xf>
    <xf numFmtId="0" fontId="2" fillId="5" borderId="97" xfId="0" applyFont="1" applyFill="1" applyBorder="1" applyAlignment="1" applyProtection="1">
      <alignment horizontal="center" vertical="center" wrapText="1"/>
    </xf>
    <xf numFmtId="3" fontId="2" fillId="5" borderId="109" xfId="0" applyNumberFormat="1" applyFont="1" applyFill="1" applyBorder="1" applyAlignment="1" applyProtection="1">
      <alignment horizontal="center" vertical="center" wrapText="1"/>
    </xf>
    <xf numFmtId="1" fontId="0" fillId="5" borderId="110" xfId="0" applyNumberFormat="1" applyFill="1" applyBorder="1" applyProtection="1"/>
    <xf numFmtId="43" fontId="1" fillId="0" borderId="50" xfId="1" applyFont="1" applyFill="1" applyBorder="1" applyAlignment="1" applyProtection="1">
      <alignment horizontal="center"/>
    </xf>
    <xf numFmtId="4" fontId="26" fillId="0" borderId="50" xfId="2" applyNumberFormat="1" applyFont="1" applyFill="1" applyBorder="1" applyProtection="1"/>
    <xf numFmtId="172" fontId="1" fillId="0" borderId="61" xfId="2" applyNumberFormat="1" applyFont="1" applyFill="1" applyBorder="1" applyProtection="1"/>
    <xf numFmtId="166" fontId="1" fillId="0" borderId="61" xfId="1" applyNumberFormat="1" applyFont="1" applyFill="1" applyBorder="1" applyAlignment="1" applyProtection="1">
      <alignment horizontal="center"/>
    </xf>
    <xf numFmtId="1" fontId="2" fillId="0" borderId="61" xfId="1" applyNumberFormat="1" applyFont="1" applyFill="1" applyBorder="1" applyProtection="1"/>
    <xf numFmtId="43" fontId="1" fillId="0" borderId="3" xfId="1" applyFont="1" applyFill="1" applyBorder="1" applyAlignment="1" applyProtection="1">
      <alignment horizontal="center"/>
    </xf>
    <xf numFmtId="4" fontId="26" fillId="0" borderId="3" xfId="2" applyNumberFormat="1" applyFont="1" applyFill="1" applyBorder="1" applyProtection="1"/>
    <xf numFmtId="43" fontId="1" fillId="0" borderId="17" xfId="1" applyFont="1" applyFill="1" applyBorder="1" applyAlignment="1" applyProtection="1">
      <alignment horizontal="center"/>
    </xf>
    <xf numFmtId="4" fontId="26" fillId="0" borderId="42" xfId="2" applyNumberFormat="1" applyFont="1" applyFill="1" applyBorder="1" applyProtection="1"/>
    <xf numFmtId="172" fontId="1" fillId="0" borderId="42" xfId="2" applyNumberFormat="1" applyFont="1" applyFill="1" applyBorder="1" applyProtection="1"/>
    <xf numFmtId="166" fontId="1" fillId="0" borderId="17" xfId="1" applyNumberFormat="1" applyFont="1" applyFill="1" applyBorder="1" applyAlignment="1" applyProtection="1">
      <alignment horizontal="center"/>
    </xf>
    <xf numFmtId="1" fontId="2" fillId="5" borderId="17" xfId="1" applyNumberFormat="1" applyFont="1" applyFill="1" applyBorder="1" applyProtection="1"/>
    <xf numFmtId="43" fontId="0" fillId="5" borderId="0" xfId="0" applyNumberFormat="1" applyFill="1" applyProtection="1"/>
    <xf numFmtId="170" fontId="0" fillId="5" borderId="0" xfId="0" applyNumberFormat="1" applyFill="1" applyProtection="1"/>
    <xf numFmtId="0" fontId="15" fillId="5" borderId="1" xfId="0" applyFont="1" applyFill="1" applyBorder="1"/>
    <xf numFmtId="0" fontId="15" fillId="5" borderId="0" xfId="0" applyFont="1" applyFill="1" applyBorder="1"/>
    <xf numFmtId="0" fontId="2" fillId="8" borderId="0" xfId="0" applyFont="1" applyFill="1" applyAlignment="1" applyProtection="1">
      <alignment horizontal="center"/>
    </xf>
    <xf numFmtId="0" fontId="15" fillId="8" borderId="0" xfId="0" applyFont="1" applyFill="1" applyProtection="1"/>
    <xf numFmtId="0" fontId="15" fillId="2" borderId="112" xfId="0" applyFont="1" applyFill="1" applyBorder="1" applyAlignment="1" applyProtection="1">
      <alignment horizontal="center"/>
      <protection locked="0"/>
    </xf>
    <xf numFmtId="0" fontId="15" fillId="0" borderId="61" xfId="0" applyFont="1" applyBorder="1" applyAlignment="1" applyProtection="1">
      <alignment horizontal="center"/>
      <protection locked="0"/>
    </xf>
    <xf numFmtId="0" fontId="15" fillId="0" borderId="7" xfId="0" applyFont="1" applyBorder="1" applyAlignment="1" applyProtection="1">
      <alignment horizontal="center"/>
      <protection locked="0"/>
    </xf>
    <xf numFmtId="43" fontId="1" fillId="0" borderId="113" xfId="1" applyFont="1" applyFill="1" applyBorder="1" applyProtection="1"/>
    <xf numFmtId="0" fontId="15" fillId="2" borderId="8" xfId="0" applyFont="1" applyFill="1" applyBorder="1" applyAlignment="1" applyProtection="1">
      <alignment horizontal="center"/>
      <protection locked="0"/>
    </xf>
    <xf numFmtId="0" fontId="15" fillId="2" borderId="9" xfId="0" applyFont="1" applyFill="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2" borderId="80" xfId="0" applyFont="1" applyFill="1" applyBorder="1" applyAlignment="1" applyProtection="1">
      <alignment horizontal="left"/>
      <protection locked="0"/>
    </xf>
    <xf numFmtId="0" fontId="15" fillId="2" borderId="6" xfId="0" applyFont="1" applyFill="1" applyBorder="1" applyAlignment="1" applyProtection="1">
      <alignment horizontal="left"/>
      <protection locked="0"/>
    </xf>
    <xf numFmtId="0" fontId="5" fillId="2" borderId="3" xfId="0" applyFont="1" applyFill="1" applyBorder="1" applyAlignment="1" applyProtection="1">
      <alignment horizontal="center"/>
      <protection locked="0"/>
    </xf>
    <xf numFmtId="0" fontId="5" fillId="2" borderId="8" xfId="0" applyFont="1" applyFill="1" applyBorder="1" applyAlignment="1" applyProtection="1">
      <alignment horizontal="center"/>
      <protection locked="0"/>
    </xf>
    <xf numFmtId="0" fontId="5" fillId="2" borderId="9" xfId="0" applyFont="1" applyFill="1" applyBorder="1" applyAlignment="1" applyProtection="1">
      <alignment horizontal="center"/>
      <protection locked="0"/>
    </xf>
    <xf numFmtId="0" fontId="0" fillId="0" borderId="3" xfId="0" applyBorder="1" applyAlignment="1" applyProtection="1">
      <alignment horizontal="center"/>
      <protection locked="0"/>
    </xf>
    <xf numFmtId="0" fontId="0" fillId="0" borderId="10" xfId="0" applyBorder="1" applyAlignment="1" applyProtection="1">
      <alignment horizontal="center"/>
      <protection locked="0"/>
    </xf>
    <xf numFmtId="0" fontId="15" fillId="2" borderId="61" xfId="0" applyFont="1" applyFill="1" applyBorder="1" applyAlignment="1" applyProtection="1">
      <alignment horizontal="center"/>
      <protection locked="0"/>
    </xf>
    <xf numFmtId="0" fontId="5" fillId="5" borderId="28" xfId="0" applyFont="1" applyFill="1" applyBorder="1" applyAlignment="1" applyProtection="1">
      <alignment horizontal="left"/>
      <protection locked="0"/>
    </xf>
    <xf numFmtId="0" fontId="5" fillId="5" borderId="8" xfId="0" applyFont="1" applyFill="1" applyBorder="1" applyAlignment="1" applyProtection="1">
      <alignment horizontal="left"/>
      <protection locked="0"/>
    </xf>
    <xf numFmtId="0" fontId="5" fillId="5" borderId="3" xfId="0" applyFont="1" applyFill="1" applyBorder="1" applyAlignment="1" applyProtection="1">
      <alignment horizontal="center"/>
      <protection locked="0"/>
    </xf>
    <xf numFmtId="0" fontId="5" fillId="5" borderId="8" xfId="0" applyFont="1" applyFill="1" applyBorder="1" applyAlignment="1" applyProtection="1">
      <alignment horizontal="center"/>
      <protection locked="0"/>
    </xf>
    <xf numFmtId="0" fontId="5" fillId="5" borderId="9" xfId="0" applyFont="1" applyFill="1" applyBorder="1" applyAlignment="1" applyProtection="1">
      <alignment horizontal="center"/>
      <protection locked="0"/>
    </xf>
    <xf numFmtId="0" fontId="5" fillId="5" borderId="20" xfId="0" applyFont="1" applyFill="1" applyBorder="1" applyAlignment="1" applyProtection="1">
      <alignment horizontal="left"/>
      <protection locked="0"/>
    </xf>
    <xf numFmtId="0" fontId="0" fillId="5" borderId="2" xfId="0"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10" xfId="0" applyFill="1" applyBorder="1" applyAlignment="1" applyProtection="1">
      <alignment horizontal="center"/>
      <protection locked="0"/>
    </xf>
    <xf numFmtId="0" fontId="5" fillId="2" borderId="20" xfId="0" applyFont="1" applyFill="1" applyBorder="1" applyAlignment="1" applyProtection="1">
      <alignment horizontal="left"/>
      <protection locked="0"/>
    </xf>
    <xf numFmtId="0" fontId="5" fillId="2" borderId="2" xfId="0" applyFont="1" applyFill="1" applyBorder="1" applyAlignment="1" applyProtection="1">
      <alignment horizontal="left"/>
      <protection locked="0"/>
    </xf>
    <xf numFmtId="0" fontId="5" fillId="2" borderId="64" xfId="0" applyFont="1" applyFill="1" applyBorder="1" applyAlignment="1" applyProtection="1">
      <alignment horizontal="center"/>
      <protection locked="0"/>
    </xf>
    <xf numFmtId="0" fontId="5" fillId="2" borderId="85" xfId="0" applyFont="1" applyFill="1" applyBorder="1" applyAlignment="1" applyProtection="1">
      <alignment horizontal="center"/>
      <protection locked="0"/>
    </xf>
    <xf numFmtId="0" fontId="5" fillId="2" borderId="115" xfId="0" applyFont="1" applyFill="1" applyBorder="1" applyAlignment="1" applyProtection="1">
      <alignment horizontal="center"/>
      <protection locked="0"/>
    </xf>
    <xf numFmtId="0" fontId="0" fillId="0" borderId="64" xfId="0" applyBorder="1" applyAlignment="1" applyProtection="1">
      <alignment horizontal="center"/>
      <protection locked="0"/>
    </xf>
    <xf numFmtId="0" fontId="0" fillId="0" borderId="86" xfId="0" applyBorder="1" applyAlignment="1" applyProtection="1">
      <alignment horizontal="center"/>
      <protection locked="0"/>
    </xf>
    <xf numFmtId="0" fontId="2" fillId="0" borderId="0" xfId="0" applyFont="1" applyFill="1" applyProtection="1"/>
    <xf numFmtId="0" fontId="1" fillId="0" borderId="0" xfId="0" applyFont="1" applyProtection="1"/>
    <xf numFmtId="0" fontId="6" fillId="7" borderId="3" xfId="0" applyFont="1" applyFill="1" applyBorder="1" applyAlignment="1" applyProtection="1">
      <alignment horizontal="center"/>
    </xf>
    <xf numFmtId="0" fontId="24" fillId="0" borderId="0" xfId="0" applyFont="1" applyAlignment="1" applyProtection="1"/>
    <xf numFmtId="0" fontId="24" fillId="0" borderId="0" xfId="0" applyFont="1" applyAlignment="1"/>
    <xf numFmtId="0" fontId="2" fillId="11" borderId="55" xfId="0" applyFont="1" applyFill="1" applyBorder="1" applyAlignment="1" applyProtection="1">
      <alignment horizontal="left" vertical="center"/>
    </xf>
    <xf numFmtId="0" fontId="2" fillId="11" borderId="98" xfId="0" applyFont="1" applyFill="1" applyBorder="1" applyAlignment="1" applyProtection="1">
      <alignment horizontal="left" vertical="center"/>
    </xf>
    <xf numFmtId="0" fontId="2" fillId="5" borderId="0" xfId="0" applyFont="1" applyFill="1" applyBorder="1" applyAlignment="1" applyProtection="1">
      <alignment horizontal="center" vertical="center" wrapText="1"/>
    </xf>
    <xf numFmtId="0" fontId="0" fillId="0" borderId="0" xfId="0"/>
    <xf numFmtId="0" fontId="38" fillId="0" borderId="0" xfId="0" applyFont="1"/>
    <xf numFmtId="0" fontId="38" fillId="5" borderId="0" xfId="0" applyFont="1" applyFill="1"/>
    <xf numFmtId="0" fontId="38" fillId="13" borderId="0" xfId="0" applyFont="1" applyFill="1"/>
    <xf numFmtId="1" fontId="28" fillId="0" borderId="3" xfId="0" quotePrefix="1" applyNumberFormat="1" applyFont="1" applyFill="1" applyBorder="1" applyAlignment="1" applyProtection="1">
      <alignment horizontal="center" vertical="center"/>
    </xf>
    <xf numFmtId="171" fontId="28" fillId="5" borderId="3" xfId="2" applyNumberFormat="1" applyFont="1" applyFill="1" applyBorder="1" applyAlignment="1" applyProtection="1">
      <alignment horizontal="center" vertical="center"/>
    </xf>
    <xf numFmtId="1" fontId="28" fillId="3" borderId="3" xfId="0" applyNumberFormat="1" applyFont="1" applyFill="1" applyBorder="1" applyAlignment="1" applyProtection="1">
      <alignment horizontal="center" vertical="center"/>
      <protection locked="0"/>
    </xf>
    <xf numFmtId="165" fontId="22" fillId="0" borderId="3" xfId="2" applyNumberFormat="1" applyFont="1" applyBorder="1" applyAlignment="1" applyProtection="1">
      <alignment vertical="center"/>
    </xf>
    <xf numFmtId="166" fontId="22" fillId="12" borderId="4" xfId="1" applyNumberFormat="1" applyFont="1" applyFill="1" applyBorder="1" applyAlignment="1" applyProtection="1">
      <alignment vertical="center"/>
      <protection locked="0"/>
    </xf>
    <xf numFmtId="16" fontId="28" fillId="0" borderId="3" xfId="0" quotePrefix="1" applyNumberFormat="1" applyFont="1" applyFill="1" applyBorder="1" applyAlignment="1">
      <alignment horizontal="center" vertical="center"/>
    </xf>
    <xf numFmtId="16" fontId="28" fillId="0" borderId="3" xfId="0" applyNumberFormat="1" applyFont="1" applyFill="1" applyBorder="1" applyAlignment="1">
      <alignment horizontal="center" vertical="center"/>
    </xf>
    <xf numFmtId="0" fontId="22" fillId="2" borderId="1" xfId="0" applyFont="1" applyFill="1" applyBorder="1" applyAlignment="1" applyProtection="1">
      <alignment horizontal="left"/>
    </xf>
    <xf numFmtId="0" fontId="28" fillId="2" borderId="1" xfId="0" applyFont="1" applyFill="1" applyBorder="1" applyAlignment="1" applyProtection="1"/>
    <xf numFmtId="0" fontId="28" fillId="2" borderId="0" xfId="0" applyFont="1" applyFill="1" applyAlignment="1" applyProtection="1">
      <alignment horizontal="left" vertical="center"/>
    </xf>
    <xf numFmtId="0" fontId="28" fillId="2" borderId="0" xfId="0" applyFont="1" applyFill="1" applyBorder="1" applyAlignment="1" applyProtection="1">
      <alignment horizontal="left" vertical="center"/>
    </xf>
    <xf numFmtId="0" fontId="4" fillId="11" borderId="56" xfId="0" applyFont="1" applyFill="1" applyBorder="1" applyAlignment="1" applyProtection="1">
      <alignment horizontal="center" vertical="center" wrapText="1"/>
    </xf>
    <xf numFmtId="0" fontId="4" fillId="11" borderId="56" xfId="0" applyFont="1" applyFill="1" applyBorder="1" applyAlignment="1" applyProtection="1">
      <alignment horizontal="center" vertical="center"/>
    </xf>
    <xf numFmtId="3" fontId="4" fillId="11" borderId="57" xfId="0" applyNumberFormat="1" applyFont="1" applyFill="1" applyBorder="1" applyAlignment="1" applyProtection="1">
      <alignment horizontal="center" vertical="center" wrapText="1"/>
    </xf>
    <xf numFmtId="0" fontId="39" fillId="10" borderId="0" xfId="0" applyFont="1" applyFill="1" applyProtection="1"/>
    <xf numFmtId="0" fontId="28" fillId="13" borderId="0" xfId="0" applyFont="1" applyFill="1" applyProtection="1"/>
    <xf numFmtId="0" fontId="40" fillId="10" borderId="0" xfId="0" applyFont="1" applyFill="1" applyProtection="1"/>
    <xf numFmtId="0" fontId="5" fillId="10" borderId="0" xfId="0" applyFont="1" applyFill="1" applyProtection="1"/>
    <xf numFmtId="0" fontId="5" fillId="13" borderId="0" xfId="0" applyFont="1" applyFill="1" applyProtection="1"/>
    <xf numFmtId="0" fontId="28" fillId="0" borderId="0" xfId="0" applyFont="1" applyProtection="1"/>
    <xf numFmtId="0" fontId="28" fillId="0" borderId="3" xfId="0" quotePrefix="1" applyFont="1" applyFill="1" applyBorder="1" applyAlignment="1">
      <alignment horizontal="center" vertical="center"/>
    </xf>
    <xf numFmtId="5" fontId="28" fillId="5" borderId="3" xfId="2" applyNumberFormat="1" applyFont="1" applyFill="1" applyBorder="1" applyAlignment="1" applyProtection="1">
      <alignment horizontal="center" vertical="center"/>
    </xf>
    <xf numFmtId="0" fontId="28" fillId="0" borderId="3" xfId="0" applyFont="1" applyFill="1" applyBorder="1" applyAlignment="1">
      <alignment horizontal="center" vertical="center"/>
    </xf>
    <xf numFmtId="0" fontId="28" fillId="0" borderId="64" xfId="0" applyFont="1" applyFill="1" applyBorder="1" applyAlignment="1">
      <alignment horizontal="center" vertical="center"/>
    </xf>
    <xf numFmtId="5" fontId="28" fillId="5" borderId="64" xfId="2" applyNumberFormat="1" applyFont="1" applyFill="1" applyBorder="1" applyAlignment="1" applyProtection="1">
      <alignment horizontal="center" vertical="center"/>
    </xf>
    <xf numFmtId="1" fontId="28" fillId="3" borderId="64" xfId="0" applyNumberFormat="1" applyFont="1" applyFill="1" applyBorder="1" applyAlignment="1" applyProtection="1">
      <alignment horizontal="center" vertical="center"/>
      <protection locked="0"/>
    </xf>
    <xf numFmtId="165" fontId="22" fillId="0" borderId="64" xfId="2" applyNumberFormat="1" applyFont="1" applyBorder="1" applyAlignment="1" applyProtection="1">
      <alignment vertical="center"/>
    </xf>
    <xf numFmtId="166" fontId="22" fillId="12" borderId="96" xfId="1" applyNumberFormat="1" applyFont="1" applyFill="1" applyBorder="1" applyAlignment="1" applyProtection="1">
      <alignment vertical="center"/>
      <protection locked="0"/>
    </xf>
    <xf numFmtId="44" fontId="28" fillId="0" borderId="60" xfId="2" applyFont="1" applyBorder="1" applyProtection="1"/>
    <xf numFmtId="1" fontId="28" fillId="3" borderId="60" xfId="0" applyNumberFormat="1" applyFont="1" applyFill="1" applyBorder="1" applyAlignment="1" applyProtection="1">
      <alignment horizontal="center"/>
      <protection locked="0"/>
    </xf>
    <xf numFmtId="165" fontId="22" fillId="0" borderId="60" xfId="2" applyNumberFormat="1" applyFont="1" applyBorder="1" applyProtection="1"/>
    <xf numFmtId="166" fontId="22" fillId="12" borderId="89" xfId="1" applyNumberFormat="1" applyFont="1" applyFill="1" applyBorder="1" applyProtection="1">
      <protection locked="0"/>
    </xf>
    <xf numFmtId="44" fontId="28" fillId="0" borderId="64" xfId="2" applyFont="1" applyBorder="1" applyProtection="1"/>
    <xf numFmtId="1" fontId="28" fillId="3" borderId="50" xfId="0" applyNumberFormat="1" applyFont="1" applyFill="1" applyBorder="1" applyAlignment="1" applyProtection="1">
      <alignment horizontal="center"/>
      <protection locked="0"/>
    </xf>
    <xf numFmtId="165" fontId="22" fillId="0" borderId="64" xfId="2" applyNumberFormat="1" applyFont="1" applyBorder="1" applyProtection="1"/>
    <xf numFmtId="166" fontId="22" fillId="12" borderId="93" xfId="1" applyNumberFormat="1" applyFont="1" applyFill="1" applyBorder="1" applyProtection="1">
      <protection locked="0"/>
    </xf>
    <xf numFmtId="44" fontId="28" fillId="0" borderId="3" xfId="2" applyFont="1" applyBorder="1" applyProtection="1"/>
    <xf numFmtId="165" fontId="22" fillId="2" borderId="61" xfId="2" applyNumberFormat="1" applyFont="1" applyFill="1" applyBorder="1" applyProtection="1"/>
    <xf numFmtId="1" fontId="28" fillId="3" borderId="61" xfId="0" applyNumberFormat="1" applyFont="1" applyFill="1" applyBorder="1" applyAlignment="1" applyProtection="1">
      <alignment horizontal="center"/>
      <protection locked="0"/>
    </xf>
    <xf numFmtId="165" fontId="22" fillId="0" borderId="3" xfId="2" applyNumberFormat="1" applyFont="1" applyBorder="1" applyProtection="1"/>
    <xf numFmtId="166" fontId="22" fillId="12" borderId="4" xfId="1" applyNumberFormat="1" applyFont="1" applyFill="1" applyBorder="1" applyProtection="1">
      <protection locked="0"/>
    </xf>
    <xf numFmtId="44" fontId="28" fillId="0" borderId="78" xfId="2" applyFont="1" applyBorder="1" applyProtection="1"/>
    <xf numFmtId="1" fontId="28" fillId="3" borderId="64" xfId="0" applyNumberFormat="1" applyFont="1" applyFill="1" applyBorder="1" applyAlignment="1" applyProtection="1">
      <alignment horizontal="center"/>
      <protection locked="0"/>
    </xf>
    <xf numFmtId="165" fontId="22" fillId="2" borderId="94" xfId="2" applyNumberFormat="1" applyFont="1" applyFill="1" applyBorder="1" applyProtection="1"/>
    <xf numFmtId="165" fontId="22" fillId="0" borderId="61" xfId="2" applyNumberFormat="1" applyFont="1" applyBorder="1" applyProtection="1"/>
    <xf numFmtId="44" fontId="28" fillId="0" borderId="0" xfId="2" applyFont="1" applyBorder="1" applyProtection="1"/>
    <xf numFmtId="1" fontId="28" fillId="3" borderId="56" xfId="0" applyNumberFormat="1" applyFont="1" applyFill="1" applyBorder="1" applyAlignment="1" applyProtection="1">
      <alignment horizontal="center"/>
      <protection locked="0"/>
    </xf>
    <xf numFmtId="165" fontId="22" fillId="0" borderId="94" xfId="2" applyNumberFormat="1" applyFont="1" applyBorder="1" applyProtection="1"/>
    <xf numFmtId="44" fontId="28" fillId="0" borderId="60" xfId="2" applyNumberFormat="1" applyFont="1" applyBorder="1" applyProtection="1"/>
    <xf numFmtId="165" fontId="22" fillId="2" borderId="3" xfId="2" applyNumberFormat="1" applyFont="1" applyFill="1" applyBorder="1" applyProtection="1"/>
    <xf numFmtId="44" fontId="28" fillId="0" borderId="61" xfId="2" applyFont="1" applyBorder="1" applyProtection="1"/>
    <xf numFmtId="166" fontId="22" fillId="12" borderId="62" xfId="1" applyNumberFormat="1" applyFont="1" applyFill="1" applyBorder="1" applyProtection="1">
      <protection locked="0"/>
    </xf>
    <xf numFmtId="44" fontId="28" fillId="0" borderId="21" xfId="2" applyFont="1" applyBorder="1" applyProtection="1"/>
    <xf numFmtId="165" fontId="22" fillId="2" borderId="56" xfId="2" applyNumberFormat="1" applyFont="1" applyFill="1" applyBorder="1" applyProtection="1"/>
    <xf numFmtId="165" fontId="22" fillId="0" borderId="78" xfId="2" applyNumberFormat="1" applyFont="1" applyBorder="1" applyProtection="1"/>
    <xf numFmtId="165" fontId="22" fillId="2" borderId="64" xfId="2" applyNumberFormat="1" applyFont="1" applyFill="1" applyBorder="1" applyProtection="1"/>
    <xf numFmtId="44" fontId="28" fillId="0" borderId="8" xfId="2" applyFont="1" applyBorder="1" applyProtection="1"/>
    <xf numFmtId="165" fontId="22" fillId="0" borderId="50" xfId="2" applyNumberFormat="1" applyFont="1" applyBorder="1" applyProtection="1"/>
    <xf numFmtId="165" fontId="22" fillId="2" borderId="78" xfId="2" applyNumberFormat="1" applyFont="1" applyFill="1" applyBorder="1" applyProtection="1"/>
    <xf numFmtId="166" fontId="22" fillId="12" borderId="96" xfId="1" applyNumberFormat="1" applyFont="1" applyFill="1" applyBorder="1" applyProtection="1">
      <protection locked="0"/>
    </xf>
    <xf numFmtId="0" fontId="28" fillId="3" borderId="60" xfId="0" applyFont="1" applyFill="1" applyBorder="1" applyAlignment="1" applyProtection="1">
      <protection locked="0"/>
    </xf>
    <xf numFmtId="0" fontId="28" fillId="2" borderId="84" xfId="0" applyFont="1" applyFill="1" applyBorder="1" applyAlignment="1" applyProtection="1"/>
    <xf numFmtId="44" fontId="28" fillId="0" borderId="84" xfId="2" applyFont="1" applyBorder="1" applyProtection="1"/>
    <xf numFmtId="166" fontId="22" fillId="12" borderId="89" xfId="1" applyNumberFormat="1" applyFont="1" applyFill="1" applyBorder="1" applyProtection="1"/>
    <xf numFmtId="0" fontId="28" fillId="3" borderId="64" xfId="0" applyFont="1" applyFill="1" applyBorder="1" applyAlignment="1" applyProtection="1">
      <protection locked="0"/>
    </xf>
    <xf numFmtId="0" fontId="28" fillId="2" borderId="85" xfId="0" applyFont="1" applyFill="1" applyBorder="1" applyAlignment="1" applyProtection="1"/>
    <xf numFmtId="44" fontId="28" fillId="0" borderId="85" xfId="2" applyFont="1" applyBorder="1" applyProtection="1"/>
    <xf numFmtId="166" fontId="22" fillId="12" borderId="93" xfId="1" applyNumberFormat="1" applyFont="1" applyFill="1" applyBorder="1" applyProtection="1"/>
    <xf numFmtId="0" fontId="28" fillId="0" borderId="2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28" fillId="0" borderId="25" xfId="0" applyFont="1" applyFill="1" applyBorder="1" applyAlignment="1" applyProtection="1">
      <alignment horizontal="left" vertical="center" indent="2"/>
    </xf>
    <xf numFmtId="9" fontId="28" fillId="0" borderId="25" xfId="0" applyNumberFormat="1" applyFont="1" applyFill="1" applyBorder="1" applyAlignment="1" applyProtection="1">
      <alignment horizontal="center" vertical="center"/>
    </xf>
    <xf numFmtId="7" fontId="28" fillId="0" borderId="25" xfId="2" applyNumberFormat="1" applyFont="1" applyFill="1" applyBorder="1" applyAlignment="1" applyProtection="1">
      <alignment horizontal="right"/>
    </xf>
    <xf numFmtId="1" fontId="28" fillId="0" borderId="25" xfId="0" applyNumberFormat="1" applyFont="1" applyFill="1" applyBorder="1" applyAlignment="1" applyProtection="1">
      <alignment horizontal="center"/>
    </xf>
    <xf numFmtId="169" fontId="22" fillId="0" borderId="25" xfId="2" applyNumberFormat="1" applyFont="1" applyFill="1" applyBorder="1" applyProtection="1"/>
    <xf numFmtId="166" fontId="22" fillId="0" borderId="121" xfId="1" applyNumberFormat="1" applyFont="1" applyFill="1" applyBorder="1" applyAlignment="1" applyProtection="1">
      <alignment vertical="center"/>
    </xf>
    <xf numFmtId="0" fontId="28" fillId="12" borderId="60" xfId="0" applyFont="1" applyFill="1" applyBorder="1" applyAlignment="1" applyProtection="1">
      <alignment horizontal="left" vertical="center" indent="2"/>
      <protection locked="0"/>
    </xf>
    <xf numFmtId="0" fontId="28" fillId="12" borderId="61" xfId="0" applyFont="1" applyFill="1" applyBorder="1" applyAlignment="1" applyProtection="1">
      <alignment horizontal="center" vertical="center"/>
      <protection locked="0"/>
    </xf>
    <xf numFmtId="7" fontId="28" fillId="0" borderId="61" xfId="2" applyNumberFormat="1" applyFont="1" applyBorder="1" applyAlignment="1" applyProtection="1">
      <alignment horizontal="right"/>
    </xf>
    <xf numFmtId="44" fontId="22" fillId="2" borderId="50" xfId="2" applyNumberFormat="1" applyFont="1" applyFill="1" applyBorder="1" applyProtection="1"/>
    <xf numFmtId="166" fontId="22" fillId="5" borderId="62" xfId="1" applyNumberFormat="1" applyFont="1" applyFill="1" applyBorder="1" applyAlignment="1" applyProtection="1">
      <alignment vertical="center"/>
    </xf>
    <xf numFmtId="0" fontId="28" fillId="12" borderId="3" xfId="0" applyFont="1" applyFill="1" applyBorder="1" applyAlignment="1" applyProtection="1">
      <alignment horizontal="left" vertical="center" indent="2"/>
      <protection locked="0"/>
    </xf>
    <xf numFmtId="7" fontId="28" fillId="0" borderId="3" xfId="2" applyNumberFormat="1" applyFont="1" applyBorder="1" applyAlignment="1" applyProtection="1">
      <alignment horizontal="right"/>
    </xf>
    <xf numFmtId="44" fontId="22" fillId="2" borderId="3" xfId="2" applyNumberFormat="1" applyFont="1" applyFill="1" applyBorder="1" applyProtection="1"/>
    <xf numFmtId="1" fontId="28" fillId="3" borderId="3" xfId="0" applyNumberFormat="1" applyFont="1" applyFill="1" applyBorder="1" applyAlignment="1" applyProtection="1">
      <alignment horizontal="center"/>
      <protection locked="0"/>
    </xf>
    <xf numFmtId="166" fontId="22" fillId="5" borderId="4" xfId="1" applyNumberFormat="1" applyFont="1" applyFill="1" applyBorder="1" applyAlignment="1" applyProtection="1">
      <alignment vertical="center"/>
    </xf>
    <xf numFmtId="0" fontId="28" fillId="12" borderId="64" xfId="0" applyFont="1" applyFill="1" applyBorder="1" applyAlignment="1" applyProtection="1">
      <alignment horizontal="left" vertical="center" indent="2"/>
      <protection locked="0"/>
    </xf>
    <xf numFmtId="0" fontId="28" fillId="12" borderId="94" xfId="0" applyFont="1" applyFill="1" applyBorder="1" applyAlignment="1" applyProtection="1">
      <alignment horizontal="center" vertical="center"/>
      <protection locked="0"/>
    </xf>
    <xf numFmtId="7" fontId="28" fillId="0" borderId="64" xfId="2" applyNumberFormat="1" applyFont="1" applyBorder="1" applyAlignment="1" applyProtection="1">
      <alignment horizontal="right"/>
    </xf>
    <xf numFmtId="44" fontId="22" fillId="2" borderId="64" xfId="2" applyNumberFormat="1" applyFont="1" applyFill="1" applyBorder="1" applyProtection="1"/>
    <xf numFmtId="166" fontId="22" fillId="5" borderId="96" xfId="1" applyNumberFormat="1" applyFont="1" applyFill="1" applyBorder="1" applyAlignment="1" applyProtection="1">
      <alignment vertical="center"/>
    </xf>
    <xf numFmtId="0" fontId="28" fillId="5" borderId="0" xfId="0" applyFont="1" applyFill="1" applyAlignment="1" applyProtection="1"/>
    <xf numFmtId="0" fontId="42" fillId="0" borderId="0" xfId="0" applyFont="1" applyAlignment="1" applyProtection="1"/>
    <xf numFmtId="0" fontId="42" fillId="0" borderId="0" xfId="0" applyFont="1" applyAlignment="1"/>
    <xf numFmtId="0" fontId="22" fillId="2" borderId="0" xfId="0" applyFont="1" applyFill="1" applyAlignment="1" applyProtection="1">
      <alignment horizontal="left"/>
    </xf>
    <xf numFmtId="1" fontId="2" fillId="13" borderId="74" xfId="0" applyNumberFormat="1" applyFont="1" applyFill="1" applyBorder="1" applyAlignment="1" applyProtection="1">
      <alignment horizontal="center" vertical="center"/>
    </xf>
    <xf numFmtId="1" fontId="2" fillId="0" borderId="46" xfId="1" applyNumberFormat="1" applyFont="1" applyFill="1" applyBorder="1" applyProtection="1"/>
    <xf numFmtId="1" fontId="2" fillId="0" borderId="4" xfId="1" applyNumberFormat="1" applyFont="1" applyFill="1" applyBorder="1" applyProtection="1"/>
    <xf numFmtId="1" fontId="2" fillId="5" borderId="4" xfId="1" applyNumberFormat="1" applyFont="1" applyFill="1" applyBorder="1" applyProtection="1"/>
    <xf numFmtId="43" fontId="1" fillId="0" borderId="92" xfId="1" applyFont="1" applyFill="1" applyBorder="1" applyAlignment="1" applyProtection="1">
      <alignment horizontal="center"/>
    </xf>
    <xf numFmtId="4" fontId="26" fillId="0" borderId="91" xfId="2" applyNumberFormat="1" applyFont="1" applyFill="1" applyBorder="1" applyProtection="1"/>
    <xf numFmtId="166" fontId="1" fillId="0" borderId="78" xfId="1" applyNumberFormat="1" applyFont="1" applyFill="1" applyBorder="1" applyAlignment="1" applyProtection="1">
      <alignment horizontal="center"/>
    </xf>
    <xf numFmtId="1" fontId="2" fillId="5" borderId="47" xfId="1" applyNumberFormat="1" applyFont="1" applyFill="1" applyBorder="1" applyProtection="1"/>
    <xf numFmtId="0" fontId="22" fillId="9" borderId="123" xfId="0" applyFont="1" applyFill="1" applyBorder="1" applyProtection="1"/>
    <xf numFmtId="43" fontId="22" fillId="9" borderId="127" xfId="1" applyNumberFormat="1" applyFont="1" applyFill="1" applyBorder="1" applyProtection="1"/>
    <xf numFmtId="166" fontId="22" fillId="9" borderId="128" xfId="0" applyNumberFormat="1" applyFont="1" applyFill="1" applyBorder="1" applyProtection="1"/>
    <xf numFmtId="0" fontId="15" fillId="2" borderId="113" xfId="0" applyFont="1" applyFill="1" applyBorder="1" applyAlignment="1" applyProtection="1">
      <alignment horizontal="center"/>
      <protection locked="0"/>
    </xf>
    <xf numFmtId="43" fontId="1" fillId="0" borderId="78" xfId="1" applyNumberFormat="1" applyFont="1" applyFill="1" applyBorder="1" applyProtection="1"/>
    <xf numFmtId="0" fontId="2" fillId="13" borderId="73" xfId="0" applyFont="1" applyFill="1" applyBorder="1" applyAlignment="1" applyProtection="1">
      <alignment horizontal="center" vertical="center" wrapText="1"/>
    </xf>
    <xf numFmtId="0" fontId="0" fillId="13" borderId="124" xfId="0" applyFill="1" applyBorder="1" applyProtection="1"/>
    <xf numFmtId="43" fontId="1" fillId="0" borderId="131" xfId="1" applyFont="1" applyFill="1" applyBorder="1" applyProtection="1"/>
    <xf numFmtId="166" fontId="1" fillId="0" borderId="130" xfId="1" applyNumberFormat="1" applyFont="1" applyFill="1" applyBorder="1" applyProtection="1"/>
    <xf numFmtId="2" fontId="33" fillId="0" borderId="132" xfId="0" applyNumberFormat="1" applyFont="1" applyFill="1" applyBorder="1" applyProtection="1"/>
    <xf numFmtId="1" fontId="33" fillId="0" borderId="133" xfId="0" applyNumberFormat="1" applyFont="1" applyFill="1" applyBorder="1" applyProtection="1"/>
    <xf numFmtId="0" fontId="0" fillId="0" borderId="117" xfId="0" applyBorder="1" applyProtection="1"/>
    <xf numFmtId="0" fontId="0" fillId="0" borderId="9" xfId="0" applyBorder="1" applyProtection="1"/>
    <xf numFmtId="0" fontId="0" fillId="0" borderId="116" xfId="0" applyBorder="1" applyProtection="1"/>
    <xf numFmtId="0" fontId="0" fillId="0" borderId="43" xfId="0" applyBorder="1" applyProtection="1"/>
    <xf numFmtId="166" fontId="22" fillId="0" borderId="40" xfId="0" applyNumberFormat="1" applyFont="1" applyFill="1" applyBorder="1" applyProtection="1"/>
    <xf numFmtId="0" fontId="29" fillId="5" borderId="0" xfId="0" applyFont="1" applyFill="1"/>
    <xf numFmtId="16" fontId="28" fillId="0" borderId="64" xfId="0" applyNumberFormat="1" applyFont="1" applyFill="1" applyBorder="1" applyAlignment="1">
      <alignment horizontal="center" vertical="center"/>
    </xf>
    <xf numFmtId="6" fontId="28" fillId="5" borderId="64" xfId="2" applyNumberFormat="1" applyFont="1" applyFill="1" applyBorder="1" applyAlignment="1" applyProtection="1">
      <alignment horizontal="center" vertical="center"/>
    </xf>
    <xf numFmtId="0" fontId="28" fillId="0" borderId="25" xfId="0" applyFont="1" applyFill="1" applyBorder="1" applyAlignment="1" applyProtection="1">
      <alignment horizontal="left" vertical="center"/>
    </xf>
    <xf numFmtId="0" fontId="28" fillId="0" borderId="25" xfId="0" quotePrefix="1" applyFont="1" applyFill="1" applyBorder="1" applyAlignment="1" applyProtection="1">
      <alignment horizontal="center" vertical="center"/>
    </xf>
    <xf numFmtId="44" fontId="28" fillId="0" borderId="25" xfId="2" applyFont="1" applyFill="1" applyBorder="1" applyAlignment="1" applyProtection="1">
      <alignment vertical="center"/>
    </xf>
    <xf numFmtId="1" fontId="28" fillId="0" borderId="25" xfId="0" applyNumberFormat="1" applyFont="1" applyFill="1" applyBorder="1" applyAlignment="1" applyProtection="1">
      <alignment horizontal="center" vertical="center"/>
    </xf>
    <xf numFmtId="165" fontId="22" fillId="0" borderId="25" xfId="2" applyNumberFormat="1" applyFont="1" applyFill="1" applyBorder="1" applyAlignment="1" applyProtection="1">
      <alignment vertical="center"/>
    </xf>
    <xf numFmtId="166" fontId="22" fillId="0" borderId="25" xfId="1" applyNumberFormat="1" applyFont="1" applyFill="1" applyBorder="1" applyAlignment="1" applyProtection="1">
      <alignment vertical="center"/>
    </xf>
    <xf numFmtId="0" fontId="0" fillId="0" borderId="1" xfId="0" applyBorder="1" applyProtection="1"/>
    <xf numFmtId="0" fontId="0" fillId="0" borderId="0" xfId="0" applyBorder="1"/>
    <xf numFmtId="1" fontId="43" fillId="0" borderId="0" xfId="0" applyNumberFormat="1" applyFont="1" applyFill="1" applyBorder="1" applyAlignment="1" applyProtection="1">
      <alignment horizontal="center"/>
    </xf>
    <xf numFmtId="1" fontId="0" fillId="0" borderId="0" xfId="0" applyNumberFormat="1" applyBorder="1" applyAlignment="1">
      <alignment horizontal="center"/>
    </xf>
    <xf numFmtId="1" fontId="2" fillId="0" borderId="0" xfId="0" applyNumberFormat="1" applyFont="1" applyBorder="1" applyAlignment="1">
      <alignment horizontal="center"/>
    </xf>
    <xf numFmtId="168" fontId="1" fillId="0" borderId="0" xfId="0" applyNumberFormat="1" applyFont="1" applyBorder="1" applyProtection="1"/>
    <xf numFmtId="0" fontId="22" fillId="14" borderId="122" xfId="0" applyFont="1" applyFill="1" applyBorder="1" applyAlignment="1">
      <alignment horizontal="center" vertical="center"/>
    </xf>
    <xf numFmtId="0" fontId="22" fillId="14" borderId="65" xfId="0" applyFont="1" applyFill="1" applyBorder="1" applyAlignment="1" applyProtection="1">
      <alignment horizontal="left" vertical="center"/>
    </xf>
    <xf numFmtId="0" fontId="22" fillId="14" borderId="66" xfId="0" applyFont="1" applyFill="1" applyBorder="1" applyAlignment="1" applyProtection="1">
      <alignment horizontal="center" vertical="center"/>
    </xf>
    <xf numFmtId="3" fontId="22" fillId="14" borderId="67" xfId="0" applyNumberFormat="1" applyFont="1" applyFill="1" applyBorder="1" applyAlignment="1" applyProtection="1">
      <alignment horizontal="center" vertical="center"/>
    </xf>
    <xf numFmtId="0" fontId="22" fillId="14" borderId="122" xfId="0" applyFont="1" applyFill="1" applyBorder="1" applyAlignment="1" applyProtection="1">
      <alignment horizontal="center" vertical="center"/>
    </xf>
    <xf numFmtId="0" fontId="22" fillId="14" borderId="25" xfId="0" applyFont="1" applyFill="1" applyBorder="1" applyAlignment="1" applyProtection="1">
      <alignment horizontal="left" vertical="center"/>
    </xf>
    <xf numFmtId="0" fontId="22" fillId="14" borderId="64" xfId="0" applyFont="1" applyFill="1" applyBorder="1" applyAlignment="1" applyProtection="1">
      <alignment horizontal="center" vertical="center"/>
    </xf>
    <xf numFmtId="3" fontId="22" fillId="14" borderId="85" xfId="0" applyNumberFormat="1" applyFont="1" applyFill="1" applyBorder="1" applyAlignment="1" applyProtection="1">
      <alignment horizontal="center" vertical="center"/>
    </xf>
    <xf numFmtId="3" fontId="22" fillId="14" borderId="120" xfId="0" applyNumberFormat="1" applyFont="1" applyFill="1" applyBorder="1" applyAlignment="1" applyProtection="1">
      <alignment horizontal="center" vertical="center"/>
    </xf>
    <xf numFmtId="0" fontId="15" fillId="7" borderId="0" xfId="0" applyNumberFormat="1" applyFont="1" applyFill="1" applyProtection="1"/>
    <xf numFmtId="0" fontId="16" fillId="7" borderId="0" xfId="0" applyNumberFormat="1" applyFont="1" applyFill="1" applyProtection="1"/>
    <xf numFmtId="0" fontId="17" fillId="7" borderId="0" xfId="0" applyNumberFormat="1" applyFont="1" applyFill="1" applyProtection="1"/>
    <xf numFmtId="0" fontId="1" fillId="7" borderId="0" xfId="0" applyNumberFormat="1" applyFont="1" applyFill="1" applyProtection="1"/>
    <xf numFmtId="0" fontId="35" fillId="7" borderId="0" xfId="0" applyNumberFormat="1" applyFont="1" applyFill="1"/>
    <xf numFmtId="0" fontId="1" fillId="7" borderId="0" xfId="0" applyNumberFormat="1" applyFont="1" applyFill="1"/>
    <xf numFmtId="168" fontId="52" fillId="7" borderId="0" xfId="0" applyNumberFormat="1" applyFont="1" applyFill="1" applyProtection="1"/>
    <xf numFmtId="168" fontId="53" fillId="7" borderId="0" xfId="0" applyNumberFormat="1" applyFont="1" applyFill="1" applyProtection="1"/>
    <xf numFmtId="168" fontId="54" fillId="7" borderId="0" xfId="0" applyNumberFormat="1" applyFont="1" applyFill="1" applyProtection="1"/>
    <xf numFmtId="168" fontId="55" fillId="7" borderId="0" xfId="0" applyNumberFormat="1" applyFont="1" applyFill="1" applyProtection="1"/>
    <xf numFmtId="0" fontId="56" fillId="8" borderId="0" xfId="0" applyFont="1" applyFill="1" applyProtection="1"/>
    <xf numFmtId="0" fontId="56" fillId="8" borderId="0" xfId="0" applyFont="1" applyFill="1"/>
    <xf numFmtId="169" fontId="56" fillId="8" borderId="0" xfId="0" applyNumberFormat="1" applyFont="1" applyFill="1" applyProtection="1"/>
    <xf numFmtId="0" fontId="27" fillId="5" borderId="0" xfId="0" applyFont="1" applyFill="1"/>
    <xf numFmtId="168" fontId="22" fillId="5" borderId="0" xfId="0" applyNumberFormat="1" applyFont="1" applyFill="1" applyAlignment="1" applyProtection="1">
      <alignment horizontal="center"/>
    </xf>
    <xf numFmtId="0" fontId="28" fillId="0" borderId="0" xfId="0" applyFont="1" applyAlignment="1">
      <alignment horizontal="center"/>
    </xf>
    <xf numFmtId="49" fontId="46" fillId="0" borderId="0" xfId="0" applyNumberFormat="1" applyFont="1" applyBorder="1" applyAlignment="1">
      <alignment horizontal="center"/>
    </xf>
    <xf numFmtId="0" fontId="45" fillId="0" borderId="0" xfId="0" applyFont="1" applyBorder="1"/>
    <xf numFmtId="0" fontId="1" fillId="0" borderId="0" xfId="0" applyFont="1"/>
    <xf numFmtId="0" fontId="15" fillId="2" borderId="1" xfId="0" applyNumberFormat="1" applyFont="1" applyFill="1" applyBorder="1" applyAlignment="1" applyProtection="1">
      <alignment horizontal="left"/>
      <protection locked="0"/>
    </xf>
    <xf numFmtId="168" fontId="15" fillId="2" borderId="1" xfId="0" applyNumberFormat="1" applyFont="1" applyFill="1" applyBorder="1" applyAlignment="1" applyProtection="1">
      <alignment horizontal="left"/>
      <protection locked="0"/>
    </xf>
    <xf numFmtId="168" fontId="1" fillId="2" borderId="10" xfId="0" applyNumberFormat="1" applyFont="1" applyFill="1" applyBorder="1" applyAlignment="1" applyProtection="1">
      <alignment horizontal="left" wrapText="1"/>
    </xf>
    <xf numFmtId="168" fontId="1" fillId="2" borderId="2" xfId="0" applyNumberFormat="1" applyFont="1" applyFill="1" applyBorder="1" applyAlignment="1" applyProtection="1">
      <alignment horizontal="left" wrapText="1"/>
    </xf>
    <xf numFmtId="168" fontId="1" fillId="2" borderId="8" xfId="0" applyNumberFormat="1" applyFont="1" applyFill="1" applyBorder="1" applyAlignment="1" applyProtection="1">
      <alignment horizontal="left" wrapText="1"/>
    </xf>
    <xf numFmtId="0" fontId="15" fillId="2" borderId="1" xfId="3" applyNumberFormat="1" applyFont="1" applyFill="1" applyBorder="1" applyAlignment="1" applyProtection="1">
      <alignment horizontal="left"/>
      <protection locked="0"/>
    </xf>
    <xf numFmtId="0" fontId="15" fillId="0" borderId="1" xfId="0" applyNumberFormat="1" applyFont="1" applyBorder="1" applyAlignment="1" applyProtection="1">
      <alignment horizontal="left"/>
      <protection locked="0"/>
    </xf>
    <xf numFmtId="0" fontId="15" fillId="2" borderId="2" xfId="3" applyNumberFormat="1" applyFont="1" applyFill="1" applyBorder="1" applyAlignment="1" applyProtection="1">
      <alignment horizontal="left"/>
      <protection locked="0"/>
    </xf>
    <xf numFmtId="0" fontId="15" fillId="0" borderId="2" xfId="0" applyNumberFormat="1" applyFont="1" applyBorder="1" applyAlignment="1" applyProtection="1">
      <alignment horizontal="left"/>
      <protection locked="0"/>
    </xf>
    <xf numFmtId="0" fontId="15" fillId="2" borderId="2" xfId="0" applyNumberFormat="1" applyFont="1" applyFill="1" applyBorder="1" applyAlignment="1" applyProtection="1">
      <alignment horizontal="left"/>
      <protection locked="0"/>
    </xf>
    <xf numFmtId="49" fontId="64" fillId="2" borderId="0" xfId="0" applyNumberFormat="1" applyFont="1" applyFill="1" applyAlignment="1" applyProtection="1">
      <alignment horizontal="center"/>
    </xf>
    <xf numFmtId="49" fontId="64" fillId="0" borderId="0" xfId="0" applyNumberFormat="1" applyFont="1" applyAlignment="1">
      <alignment horizontal="center"/>
    </xf>
    <xf numFmtId="168" fontId="63" fillId="2" borderId="0" xfId="0" applyNumberFormat="1" applyFont="1" applyFill="1" applyAlignment="1" applyProtection="1">
      <alignment horizontal="center" wrapText="1"/>
    </xf>
    <xf numFmtId="168" fontId="63" fillId="2" borderId="0" xfId="0" applyNumberFormat="1" applyFont="1" applyFill="1" applyAlignment="1" applyProtection="1">
      <alignment wrapText="1"/>
    </xf>
    <xf numFmtId="168" fontId="44" fillId="5" borderId="0" xfId="0" applyNumberFormat="1" applyFont="1" applyFill="1" applyAlignment="1" applyProtection="1">
      <alignment horizontal="center"/>
    </xf>
    <xf numFmtId="168" fontId="11" fillId="5" borderId="0" xfId="0" applyNumberFormat="1" applyFont="1" applyFill="1" applyAlignment="1" applyProtection="1">
      <alignment horizontal="center"/>
    </xf>
    <xf numFmtId="168" fontId="6" fillId="2" borderId="0" xfId="0" applyNumberFormat="1" applyFont="1" applyFill="1" applyAlignment="1" applyProtection="1">
      <alignment horizontal="center"/>
    </xf>
    <xf numFmtId="0" fontId="15" fillId="5" borderId="2" xfId="0" applyNumberFormat="1" applyFont="1" applyFill="1" applyBorder="1" applyAlignment="1" applyProtection="1">
      <alignment horizontal="left"/>
      <protection locked="0"/>
    </xf>
    <xf numFmtId="0" fontId="15" fillId="5" borderId="1" xfId="0" applyNumberFormat="1" applyFont="1" applyFill="1" applyBorder="1" applyAlignment="1" applyProtection="1">
      <alignment horizontal="left" wrapText="1"/>
      <protection locked="0"/>
    </xf>
    <xf numFmtId="49" fontId="60" fillId="5" borderId="0" xfId="0" applyNumberFormat="1" applyFont="1" applyFill="1" applyAlignment="1" applyProtection="1">
      <alignment horizontal="center"/>
    </xf>
    <xf numFmtId="168" fontId="61" fillId="5" borderId="0" xfId="0" applyNumberFormat="1" applyFont="1" applyFill="1" applyAlignment="1" applyProtection="1">
      <alignment horizontal="center"/>
    </xf>
    <xf numFmtId="168" fontId="6" fillId="5" borderId="0" xfId="0" applyNumberFormat="1" applyFont="1" applyFill="1" applyAlignment="1" applyProtection="1">
      <alignment horizontal="center"/>
    </xf>
    <xf numFmtId="0" fontId="6" fillId="7" borderId="10" xfId="0" applyFont="1" applyFill="1" applyBorder="1" applyAlignment="1" applyProtection="1">
      <alignment horizontal="center"/>
    </xf>
    <xf numFmtId="0" fontId="6" fillId="7" borderId="2" xfId="0" applyFont="1" applyFill="1" applyBorder="1" applyAlignment="1" applyProtection="1">
      <alignment horizontal="center"/>
    </xf>
    <xf numFmtId="0" fontId="6" fillId="7" borderId="8" xfId="0" applyFont="1" applyFill="1" applyBorder="1" applyAlignment="1" applyProtection="1">
      <alignment horizontal="center"/>
    </xf>
    <xf numFmtId="168" fontId="22" fillId="5" borderId="0" xfId="0" applyNumberFormat="1" applyFont="1" applyFill="1" applyAlignment="1" applyProtection="1">
      <alignment horizontal="center"/>
    </xf>
    <xf numFmtId="0" fontId="22" fillId="0" borderId="0" xfId="0" applyFont="1" applyAlignment="1">
      <alignment horizontal="center"/>
    </xf>
    <xf numFmtId="49" fontId="47" fillId="0" borderId="0" xfId="0" applyNumberFormat="1" applyFont="1" applyAlignment="1" applyProtection="1">
      <alignment horizontal="center"/>
    </xf>
    <xf numFmtId="49" fontId="47" fillId="0" borderId="0" xfId="0" applyNumberFormat="1" applyFont="1" applyAlignment="1">
      <alignment horizontal="center"/>
    </xf>
    <xf numFmtId="0" fontId="22" fillId="9" borderId="24" xfId="0" applyFont="1" applyFill="1" applyBorder="1" applyAlignment="1" applyProtection="1">
      <alignment horizontal="center" vertical="center" wrapText="1"/>
    </xf>
    <xf numFmtId="0" fontId="22" fillId="9" borderId="25" xfId="0" applyFont="1" applyFill="1" applyBorder="1" applyAlignment="1" applyProtection="1">
      <alignment horizontal="center" vertical="center" wrapText="1"/>
    </xf>
    <xf numFmtId="0" fontId="22" fillId="9" borderId="26" xfId="0" applyFont="1" applyFill="1" applyBorder="1" applyAlignment="1" applyProtection="1">
      <alignment horizontal="center" vertical="center" wrapText="1"/>
    </xf>
    <xf numFmtId="0" fontId="22" fillId="9" borderId="90"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wrapText="1"/>
    </xf>
    <xf numFmtId="0" fontId="22" fillId="9" borderId="91" xfId="0" applyFont="1" applyFill="1" applyBorder="1" applyAlignment="1" applyProtection="1">
      <alignment horizontal="center" vertical="center" wrapText="1"/>
    </xf>
    <xf numFmtId="0" fontId="28" fillId="2" borderId="87" xfId="0" applyFont="1" applyFill="1" applyBorder="1" applyAlignment="1" applyProtection="1">
      <alignment horizontal="center" wrapText="1"/>
    </xf>
    <xf numFmtId="0" fontId="28" fillId="2" borderId="26" xfId="0" applyFont="1" applyFill="1" applyBorder="1" applyAlignment="1" applyProtection="1">
      <alignment horizontal="center" wrapText="1"/>
    </xf>
    <xf numFmtId="0" fontId="28" fillId="0" borderId="92" xfId="0" applyFont="1" applyBorder="1" applyAlignment="1" applyProtection="1">
      <alignment horizontal="center" wrapText="1"/>
    </xf>
    <xf numFmtId="0" fontId="28" fillId="0" borderId="91" xfId="0" applyFont="1" applyBorder="1" applyAlignment="1" applyProtection="1">
      <alignment horizontal="center" wrapText="1"/>
    </xf>
    <xf numFmtId="0" fontId="22" fillId="9" borderId="44" xfId="0" applyFont="1" applyFill="1" applyBorder="1" applyAlignment="1" applyProtection="1">
      <alignment horizontal="center" vertical="center" wrapText="1"/>
    </xf>
    <xf numFmtId="0" fontId="22" fillId="9" borderId="0" xfId="0" applyFont="1" applyFill="1" applyBorder="1" applyAlignment="1" applyProtection="1">
      <alignment horizontal="center" vertical="center" wrapText="1"/>
    </xf>
    <xf numFmtId="0" fontId="22" fillId="9" borderId="13" xfId="0" applyFont="1" applyFill="1" applyBorder="1" applyAlignment="1" applyProtection="1">
      <alignment horizontal="center" vertical="center" wrapText="1"/>
    </xf>
    <xf numFmtId="0" fontId="28" fillId="2" borderId="87" xfId="0" applyFont="1" applyFill="1" applyBorder="1" applyAlignment="1" applyProtection="1">
      <alignment horizontal="left" vertical="center" indent="2"/>
    </xf>
    <xf numFmtId="0" fontId="28" fillId="2" borderId="25" xfId="0" applyFont="1" applyFill="1" applyBorder="1" applyAlignment="1" applyProtection="1">
      <alignment horizontal="left" vertical="center" indent="2"/>
    </xf>
    <xf numFmtId="0" fontId="28" fillId="2" borderId="26" xfId="0" applyFont="1" applyFill="1" applyBorder="1" applyAlignment="1" applyProtection="1">
      <alignment horizontal="left" vertical="center" indent="2"/>
    </xf>
    <xf numFmtId="0" fontId="28" fillId="2" borderId="10" xfId="0" applyFont="1" applyFill="1" applyBorder="1" applyAlignment="1" applyProtection="1">
      <alignment horizontal="left" vertical="center" indent="2"/>
    </xf>
    <xf numFmtId="0" fontId="28" fillId="2" borderId="2" xfId="0" applyFont="1" applyFill="1" applyBorder="1" applyAlignment="1" applyProtection="1">
      <alignment horizontal="left" vertical="center" indent="2"/>
    </xf>
    <xf numFmtId="0" fontId="28" fillId="2" borderId="8" xfId="0" applyFont="1" applyFill="1" applyBorder="1" applyAlignment="1" applyProtection="1">
      <alignment horizontal="left" vertical="center" indent="2"/>
    </xf>
    <xf numFmtId="0" fontId="28" fillId="2" borderId="92" xfId="0" applyFont="1" applyFill="1" applyBorder="1" applyAlignment="1" applyProtection="1">
      <alignment horizontal="left" vertical="center" indent="2"/>
    </xf>
    <xf numFmtId="0" fontId="28" fillId="2" borderId="21" xfId="0" applyFont="1" applyFill="1" applyBorder="1" applyAlignment="1" applyProtection="1">
      <alignment horizontal="left" vertical="center" indent="2"/>
    </xf>
    <xf numFmtId="0" fontId="28" fillId="2" borderId="91" xfId="0" applyFont="1" applyFill="1" applyBorder="1" applyAlignment="1" applyProtection="1">
      <alignment horizontal="left" vertical="center" indent="2"/>
    </xf>
    <xf numFmtId="0" fontId="28" fillId="2" borderId="88" xfId="0" applyFont="1" applyFill="1" applyBorder="1" applyAlignment="1" applyProtection="1">
      <alignment horizontal="left" vertical="center" indent="2"/>
    </xf>
    <xf numFmtId="0" fontId="28" fillId="2" borderId="59" xfId="0" applyFont="1" applyFill="1" applyBorder="1" applyAlignment="1" applyProtection="1">
      <alignment horizontal="left" vertical="center" indent="2"/>
    </xf>
    <xf numFmtId="0" fontId="28" fillId="2" borderId="84" xfId="0" applyFont="1" applyFill="1" applyBorder="1" applyAlignment="1" applyProtection="1">
      <alignment horizontal="left" vertical="center" indent="2"/>
    </xf>
    <xf numFmtId="0" fontId="28" fillId="2" borderId="86" xfId="0" applyFont="1" applyFill="1" applyBorder="1" applyAlignment="1" applyProtection="1">
      <alignment horizontal="left" vertical="center" indent="2"/>
    </xf>
    <xf numFmtId="0" fontId="28" fillId="2" borderId="63" xfId="0" applyFont="1" applyFill="1" applyBorder="1" applyAlignment="1" applyProtection="1">
      <alignment horizontal="left" vertical="center" indent="2"/>
    </xf>
    <xf numFmtId="0" fontId="28" fillId="0" borderId="63" xfId="0" applyFont="1" applyBorder="1" applyAlignment="1">
      <alignment horizontal="left" vertical="center"/>
    </xf>
    <xf numFmtId="0" fontId="28" fillId="0" borderId="85" xfId="0" applyFont="1" applyBorder="1" applyAlignment="1">
      <alignment horizontal="left" vertical="center"/>
    </xf>
    <xf numFmtId="0" fontId="22" fillId="9" borderId="54" xfId="0" applyFont="1" applyFill="1" applyBorder="1" applyAlignment="1" applyProtection="1">
      <alignment horizontal="center" vertical="center"/>
    </xf>
    <xf numFmtId="0" fontId="22" fillId="9" borderId="55" xfId="0" applyFont="1" applyFill="1" applyBorder="1" applyAlignment="1" applyProtection="1">
      <alignment horizontal="center" vertical="center"/>
    </xf>
    <xf numFmtId="0" fontId="22" fillId="9" borderId="70" xfId="0" applyFont="1" applyFill="1" applyBorder="1" applyAlignment="1" applyProtection="1">
      <alignment horizontal="center" vertical="center"/>
    </xf>
    <xf numFmtId="0" fontId="28" fillId="2" borderId="95" xfId="0" applyFont="1" applyFill="1" applyBorder="1" applyAlignment="1" applyProtection="1">
      <alignment horizontal="center" vertical="center"/>
    </xf>
    <xf numFmtId="0" fontId="28" fillId="2" borderId="55" xfId="0" applyFont="1" applyFill="1" applyBorder="1" applyAlignment="1" applyProtection="1">
      <alignment horizontal="center" vertical="center"/>
    </xf>
    <xf numFmtId="0" fontId="28" fillId="2" borderId="70" xfId="0" applyFont="1" applyFill="1" applyBorder="1" applyAlignment="1" applyProtection="1">
      <alignment horizontal="center" vertical="center"/>
    </xf>
    <xf numFmtId="0" fontId="48" fillId="14" borderId="83" xfId="0" applyFont="1" applyFill="1" applyBorder="1" applyAlignment="1" applyProtection="1">
      <alignment horizontal="left" vertical="center"/>
    </xf>
    <xf numFmtId="0" fontId="48" fillId="14" borderId="63" xfId="0" applyFont="1" applyFill="1" applyBorder="1" applyAlignment="1" applyProtection="1">
      <alignment horizontal="left" vertical="center"/>
    </xf>
    <xf numFmtId="0" fontId="48" fillId="14" borderId="85" xfId="0" applyFont="1" applyFill="1" applyBorder="1" applyAlignment="1" applyProtection="1">
      <alignment horizontal="left" vertical="center"/>
    </xf>
    <xf numFmtId="0" fontId="28" fillId="9" borderId="25" xfId="0" applyFont="1" applyFill="1" applyBorder="1" applyAlignment="1" applyProtection="1">
      <alignment horizontal="center" vertical="center" wrapText="1"/>
    </xf>
    <xf numFmtId="0" fontId="28" fillId="9" borderId="26" xfId="0" applyFont="1" applyFill="1" applyBorder="1" applyAlignment="1" applyProtection="1">
      <alignment horizontal="center" vertical="center" wrapText="1"/>
    </xf>
    <xf numFmtId="0" fontId="28" fillId="9" borderId="44" xfId="0" applyFont="1" applyFill="1" applyBorder="1" applyAlignment="1" applyProtection="1">
      <alignment horizontal="center" vertical="center" wrapText="1"/>
    </xf>
    <xf numFmtId="0" fontId="28" fillId="9" borderId="0" xfId="0" applyFont="1" applyFill="1" applyBorder="1" applyAlignment="1" applyProtection="1">
      <alignment horizontal="center" vertical="center" wrapText="1"/>
    </xf>
    <xf numFmtId="0" fontId="28" fillId="9" borderId="13" xfId="0" applyFont="1" applyFill="1" applyBorder="1" applyAlignment="1" applyProtection="1">
      <alignment horizontal="center" vertical="center" wrapText="1"/>
    </xf>
    <xf numFmtId="0" fontId="28" fillId="9" borderId="90" xfId="0" applyFont="1" applyFill="1" applyBorder="1" applyAlignment="1" applyProtection="1">
      <alignment horizontal="center" vertical="center" wrapText="1"/>
    </xf>
    <xf numFmtId="0" fontId="28" fillId="9" borderId="21" xfId="0" applyFont="1" applyFill="1" applyBorder="1" applyAlignment="1" applyProtection="1">
      <alignment horizontal="center" vertical="center" wrapText="1"/>
    </xf>
    <xf numFmtId="0" fontId="28" fillId="9" borderId="91" xfId="0" applyFont="1" applyFill="1" applyBorder="1" applyAlignment="1" applyProtection="1">
      <alignment horizontal="center" vertical="center" wrapText="1"/>
    </xf>
    <xf numFmtId="0" fontId="28" fillId="0" borderId="12" xfId="0" applyFont="1" applyBorder="1" applyAlignment="1" applyProtection="1">
      <alignment horizontal="left" vertical="center" wrapText="1" indent="2"/>
    </xf>
    <xf numFmtId="0" fontId="28" fillId="0" borderId="13" xfId="0" applyFont="1" applyBorder="1" applyAlignment="1" applyProtection="1">
      <alignment horizontal="left" vertical="center" wrapText="1" indent="2"/>
    </xf>
    <xf numFmtId="0" fontId="28" fillId="0" borderId="7" xfId="0" applyFont="1" applyBorder="1" applyAlignment="1" applyProtection="1">
      <alignment horizontal="left" vertical="center" wrapText="1" indent="2"/>
    </xf>
    <xf numFmtId="0" fontId="28" fillId="0" borderId="6" xfId="0" applyFont="1" applyBorder="1" applyAlignment="1" applyProtection="1">
      <alignment horizontal="left" vertical="center" wrapText="1" indent="2"/>
    </xf>
    <xf numFmtId="0" fontId="28" fillId="0" borderId="10" xfId="0" applyFont="1" applyBorder="1" applyAlignment="1" applyProtection="1">
      <alignment horizontal="left" vertical="center" wrapText="1" indent="1"/>
    </xf>
    <xf numFmtId="0" fontId="28" fillId="0" borderId="8" xfId="0" applyFont="1" applyBorder="1" applyAlignment="1" applyProtection="1">
      <alignment horizontal="left" vertical="center" wrapText="1" indent="1"/>
    </xf>
    <xf numFmtId="0" fontId="28" fillId="0" borderId="22" xfId="0" applyFont="1" applyBorder="1" applyAlignment="1" applyProtection="1">
      <alignment horizontal="left" vertical="center" wrapText="1" indent="2"/>
    </xf>
    <xf numFmtId="0" fontId="28" fillId="0" borderId="23" xfId="0" applyFont="1" applyBorder="1" applyAlignment="1" applyProtection="1">
      <alignment horizontal="left" vertical="center" wrapText="1" indent="2"/>
    </xf>
    <xf numFmtId="0" fontId="28" fillId="0" borderId="92" xfId="0" applyFont="1" applyBorder="1" applyAlignment="1" applyProtection="1">
      <alignment horizontal="left" vertical="center" wrapText="1" indent="2"/>
    </xf>
    <xf numFmtId="0" fontId="28" fillId="0" borderId="91" xfId="0" applyFont="1" applyBorder="1" applyAlignment="1" applyProtection="1">
      <alignment horizontal="left" vertical="center" wrapText="1" indent="2"/>
    </xf>
    <xf numFmtId="0" fontId="28" fillId="0" borderId="86" xfId="0" applyFont="1" applyBorder="1" applyAlignment="1" applyProtection="1">
      <alignment horizontal="left" vertical="center" wrapText="1" indent="1"/>
    </xf>
    <xf numFmtId="0" fontId="28" fillId="0" borderId="85" xfId="0" applyFont="1" applyBorder="1" applyAlignment="1" applyProtection="1">
      <alignment horizontal="left" vertical="center" wrapText="1" indent="1"/>
    </xf>
    <xf numFmtId="0" fontId="4" fillId="9" borderId="28" xfId="0" applyFont="1" applyFill="1" applyBorder="1" applyAlignment="1" applyProtection="1">
      <alignment horizontal="center" vertical="center"/>
    </xf>
    <xf numFmtId="0" fontId="5" fillId="9" borderId="2" xfId="0" applyFont="1" applyFill="1" applyBorder="1" applyAlignment="1">
      <alignment horizontal="center" vertical="center"/>
    </xf>
    <xf numFmtId="0" fontId="5" fillId="9" borderId="8" xfId="0" applyFont="1" applyFill="1" applyBorder="1" applyAlignment="1">
      <alignment horizontal="center" vertical="center"/>
    </xf>
    <xf numFmtId="0" fontId="28" fillId="0" borderId="10" xfId="0" applyFont="1" applyBorder="1" applyAlignment="1" applyProtection="1">
      <alignment horizontal="left" vertical="center" indent="2"/>
    </xf>
    <xf numFmtId="0" fontId="28" fillId="0" borderId="2" xfId="0" applyFont="1" applyBorder="1" applyAlignment="1">
      <alignment horizontal="left" vertical="center"/>
    </xf>
    <xf numFmtId="0" fontId="28" fillId="0" borderId="8" xfId="0" applyFont="1" applyBorder="1" applyAlignment="1">
      <alignment horizontal="left" vertical="center"/>
    </xf>
    <xf numFmtId="0" fontId="4" fillId="9" borderId="83" xfId="0" applyFont="1" applyFill="1" applyBorder="1" applyAlignment="1" applyProtection="1">
      <alignment horizontal="center" vertical="center"/>
    </xf>
    <xf numFmtId="0" fontId="5" fillId="9" borderId="63" xfId="0" applyFont="1" applyFill="1" applyBorder="1" applyAlignment="1">
      <alignment horizontal="center" vertical="center"/>
    </xf>
    <xf numFmtId="0" fontId="5" fillId="9" borderId="85" xfId="0" applyFont="1" applyFill="1" applyBorder="1" applyAlignment="1">
      <alignment horizontal="center" vertical="center"/>
    </xf>
    <xf numFmtId="44" fontId="41" fillId="2" borderId="72" xfId="2" applyFont="1" applyFill="1" applyBorder="1" applyAlignment="1" applyProtection="1">
      <alignment horizontal="left"/>
    </xf>
    <xf numFmtId="44" fontId="41" fillId="2" borderId="76" xfId="2" applyFont="1" applyFill="1" applyBorder="1" applyAlignment="1" applyProtection="1">
      <alignment horizontal="left"/>
    </xf>
    <xf numFmtId="0" fontId="4" fillId="11" borderId="54" xfId="0" applyFont="1" applyFill="1" applyBorder="1" applyAlignment="1" applyProtection="1">
      <alignment horizontal="center" vertical="center" wrapText="1"/>
    </xf>
    <xf numFmtId="0" fontId="5" fillId="0" borderId="55" xfId="0" applyFont="1" applyBorder="1" applyAlignment="1">
      <alignment horizontal="center" vertical="center" wrapText="1"/>
    </xf>
    <xf numFmtId="0" fontId="5" fillId="0" borderId="70" xfId="0" applyFont="1" applyBorder="1" applyAlignment="1">
      <alignment horizontal="center" vertical="center" wrapText="1"/>
    </xf>
    <xf numFmtId="0" fontId="4" fillId="11" borderId="56" xfId="0" applyFont="1" applyFill="1" applyBorder="1" applyAlignment="1" applyProtection="1">
      <alignment horizontal="center" vertical="center" wrapText="1"/>
    </xf>
    <xf numFmtId="0" fontId="5" fillId="0" borderId="56" xfId="0" applyFont="1" applyBorder="1" applyAlignment="1">
      <alignment horizontal="center" vertical="center" wrapText="1"/>
    </xf>
    <xf numFmtId="0" fontId="28" fillId="9" borderId="58" xfId="0" applyFont="1" applyFill="1" applyBorder="1" applyAlignment="1" applyProtection="1">
      <alignment horizontal="left" vertical="center"/>
    </xf>
    <xf numFmtId="0" fontId="28" fillId="9" borderId="59" xfId="0" applyFont="1" applyFill="1" applyBorder="1" applyAlignment="1">
      <alignment horizontal="left" vertical="center"/>
    </xf>
    <xf numFmtId="0" fontId="28" fillId="9" borderId="84" xfId="0" applyFont="1" applyFill="1" applyBorder="1" applyAlignment="1">
      <alignment horizontal="left" vertical="center"/>
    </xf>
    <xf numFmtId="9" fontId="28" fillId="12" borderId="60" xfId="0" applyNumberFormat="1" applyFont="1" applyFill="1" applyBorder="1" applyAlignment="1" applyProtection="1">
      <alignment horizontal="center" vertical="center"/>
      <protection locked="0"/>
    </xf>
    <xf numFmtId="0" fontId="28" fillId="9" borderId="28" xfId="0" applyFont="1" applyFill="1" applyBorder="1" applyAlignment="1" applyProtection="1">
      <alignment horizontal="left" vertical="center"/>
    </xf>
    <xf numFmtId="0" fontId="28" fillId="9" borderId="2" xfId="0" applyFont="1" applyFill="1" applyBorder="1" applyAlignment="1">
      <alignment horizontal="left" vertical="center"/>
    </xf>
    <xf numFmtId="0" fontId="28" fillId="9" borderId="8" xfId="0" applyFont="1" applyFill="1" applyBorder="1" applyAlignment="1">
      <alignment horizontal="left" vertical="center"/>
    </xf>
    <xf numFmtId="9" fontId="28" fillId="12" borderId="3" xfId="0" applyNumberFormat="1" applyFont="1" applyFill="1" applyBorder="1" applyAlignment="1" applyProtection="1">
      <alignment horizontal="center" vertical="center"/>
      <protection locked="0"/>
    </xf>
    <xf numFmtId="0" fontId="28" fillId="9" borderId="69" xfId="0" applyFont="1" applyFill="1" applyBorder="1" applyAlignment="1" applyProtection="1">
      <alignment horizontal="left" vertical="center"/>
    </xf>
    <xf numFmtId="0" fontId="28" fillId="9" borderId="3" xfId="0" applyFont="1" applyFill="1" applyBorder="1" applyAlignment="1">
      <alignment horizontal="left" vertical="center"/>
    </xf>
    <xf numFmtId="44" fontId="41" fillId="12" borderId="38" xfId="2" applyFont="1" applyFill="1" applyBorder="1" applyAlignment="1" applyProtection="1">
      <alignment horizontal="left" vertical="center"/>
      <protection locked="0"/>
    </xf>
    <xf numFmtId="44" fontId="41" fillId="12" borderId="119" xfId="2" applyFont="1" applyFill="1" applyBorder="1" applyAlignment="1" applyProtection="1">
      <alignment horizontal="left" vertical="center"/>
      <protection locked="0"/>
    </xf>
    <xf numFmtId="9" fontId="28" fillId="12" borderId="64" xfId="0" applyNumberFormat="1" applyFont="1" applyFill="1" applyBorder="1" applyAlignment="1" applyProtection="1">
      <alignment horizontal="center" vertical="center"/>
      <protection locked="0"/>
    </xf>
    <xf numFmtId="0" fontId="28" fillId="9" borderId="83" xfId="0" applyFont="1" applyFill="1" applyBorder="1" applyAlignment="1" applyProtection="1">
      <alignment horizontal="left" vertical="center"/>
    </xf>
    <xf numFmtId="0" fontId="28" fillId="9" borderId="63" xfId="0" applyFont="1" applyFill="1" applyBorder="1" applyAlignment="1">
      <alignment horizontal="left" vertical="center"/>
    </xf>
    <xf numFmtId="0" fontId="28" fillId="9" borderId="85" xfId="0" applyFont="1" applyFill="1" applyBorder="1" applyAlignment="1">
      <alignment horizontal="left" vertical="center"/>
    </xf>
    <xf numFmtId="0" fontId="22" fillId="9" borderId="6"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indent="2"/>
    </xf>
    <xf numFmtId="0" fontId="28" fillId="2" borderId="1" xfId="0" applyFont="1" applyFill="1" applyBorder="1" applyAlignment="1" applyProtection="1">
      <alignment horizontal="left" vertical="center" indent="2"/>
    </xf>
    <xf numFmtId="0" fontId="28" fillId="2" borderId="6" xfId="0" applyFont="1" applyFill="1" applyBorder="1" applyAlignment="1" applyProtection="1">
      <alignment horizontal="left" vertical="center" indent="2"/>
    </xf>
    <xf numFmtId="0" fontId="28" fillId="2" borderId="85" xfId="0" applyFont="1" applyFill="1" applyBorder="1" applyAlignment="1" applyProtection="1">
      <alignment horizontal="left" vertical="center" indent="2"/>
    </xf>
    <xf numFmtId="0" fontId="28" fillId="0" borderId="2" xfId="0" applyFont="1" applyBorder="1" applyAlignment="1" applyProtection="1">
      <alignment horizontal="left" vertical="center" indent="2"/>
    </xf>
    <xf numFmtId="0" fontId="4" fillId="9" borderId="90" xfId="0" applyFont="1" applyFill="1" applyBorder="1" applyAlignment="1" applyProtection="1">
      <alignment horizontal="center" vertical="center"/>
    </xf>
    <xf numFmtId="0" fontId="5" fillId="9" borderId="21" xfId="0" applyFont="1" applyFill="1" applyBorder="1" applyAlignment="1">
      <alignment horizontal="center" vertical="center"/>
    </xf>
    <xf numFmtId="0" fontId="5" fillId="9" borderId="91" xfId="0" applyFont="1" applyFill="1" applyBorder="1" applyAlignment="1">
      <alignment horizontal="center" vertical="center"/>
    </xf>
    <xf numFmtId="0" fontId="28" fillId="0" borderId="87" xfId="0" applyFont="1" applyBorder="1" applyAlignment="1" applyProtection="1">
      <alignment horizontal="left" vertical="center" wrapText="1" indent="2"/>
    </xf>
    <xf numFmtId="0" fontId="28" fillId="0" borderId="26" xfId="0" applyFont="1" applyBorder="1" applyAlignment="1" applyProtection="1">
      <alignment horizontal="left" vertical="center" wrapText="1" indent="2"/>
    </xf>
    <xf numFmtId="0" fontId="28" fillId="0" borderId="88" xfId="0" applyFont="1" applyBorder="1" applyAlignment="1" applyProtection="1">
      <alignment horizontal="left" vertical="center" wrapText="1" indent="1"/>
    </xf>
    <xf numFmtId="0" fontId="28" fillId="0" borderId="84" xfId="0" applyFont="1" applyBorder="1" applyAlignment="1" applyProtection="1">
      <alignment horizontal="left" vertical="center" wrapText="1" indent="1"/>
    </xf>
    <xf numFmtId="0" fontId="28" fillId="0" borderId="118" xfId="0" applyFont="1" applyFill="1" applyBorder="1" applyAlignment="1" applyProtection="1">
      <alignment horizontal="left" vertical="center"/>
    </xf>
    <xf numFmtId="0" fontId="28" fillId="0" borderId="64" xfId="0" applyFont="1" applyFill="1" applyBorder="1" applyAlignment="1" applyProtection="1">
      <alignment horizontal="left" vertical="center"/>
    </xf>
    <xf numFmtId="0" fontId="28" fillId="2" borderId="64" xfId="0" applyFont="1" applyFill="1" applyBorder="1" applyAlignment="1" applyProtection="1">
      <alignment horizontal="center" vertical="center"/>
    </xf>
    <xf numFmtId="0" fontId="48" fillId="14" borderId="86" xfId="0" applyFont="1" applyFill="1" applyBorder="1" applyAlignment="1" applyProtection="1">
      <alignment horizontal="left" vertical="center"/>
    </xf>
    <xf numFmtId="168" fontId="37" fillId="5" borderId="1" xfId="0" applyNumberFormat="1" applyFont="1" applyFill="1" applyBorder="1" applyAlignment="1" applyProtection="1">
      <alignment horizontal="center" vertical="center"/>
    </xf>
    <xf numFmtId="0" fontId="28" fillId="0" borderId="0" xfId="0" applyFont="1" applyAlignment="1" applyProtection="1">
      <alignment horizontal="center" vertical="center"/>
    </xf>
    <xf numFmtId="0" fontId="22" fillId="9" borderId="24" xfId="0" applyFont="1" applyFill="1" applyBorder="1" applyAlignment="1" applyProtection="1">
      <alignment horizontal="center" vertical="center"/>
    </xf>
    <xf numFmtId="0" fontId="22" fillId="9" borderId="25" xfId="0" applyFont="1" applyFill="1" applyBorder="1" applyAlignment="1" applyProtection="1">
      <alignment horizontal="center" vertical="center"/>
    </xf>
    <xf numFmtId="0" fontId="22" fillId="9" borderId="26" xfId="0" applyFont="1" applyFill="1" applyBorder="1" applyAlignment="1" applyProtection="1">
      <alignment horizontal="center" vertical="center"/>
    </xf>
    <xf numFmtId="0" fontId="28" fillId="2" borderId="95" xfId="0" applyFont="1" applyFill="1" applyBorder="1" applyAlignment="1" applyProtection="1">
      <alignment horizontal="left" vertical="center" indent="2"/>
    </xf>
    <xf numFmtId="0" fontId="28" fillId="2" borderId="70" xfId="0" applyFont="1" applyFill="1" applyBorder="1" applyAlignment="1" applyProtection="1">
      <alignment horizontal="left" vertical="center" indent="2"/>
    </xf>
    <xf numFmtId="0" fontId="28" fillId="2" borderId="95" xfId="0" applyFont="1" applyFill="1" applyBorder="1" applyAlignment="1" applyProtection="1">
      <alignment horizontal="left" vertical="center" indent="1"/>
    </xf>
    <xf numFmtId="0" fontId="28" fillId="2" borderId="70" xfId="0" applyFont="1" applyFill="1" applyBorder="1" applyAlignment="1" applyProtection="1">
      <alignment horizontal="left" vertical="center" indent="1"/>
    </xf>
    <xf numFmtId="0" fontId="4" fillId="9" borderId="58" xfId="0" applyFont="1" applyFill="1" applyBorder="1" applyAlignment="1" applyProtection="1">
      <alignment horizontal="center" vertical="center"/>
    </xf>
    <xf numFmtId="0" fontId="5" fillId="9" borderId="59" xfId="0" applyFont="1" applyFill="1" applyBorder="1" applyAlignment="1">
      <alignment horizontal="center" vertical="center"/>
    </xf>
    <xf numFmtId="0" fontId="5" fillId="9" borderId="84" xfId="0" applyFont="1" applyFill="1" applyBorder="1" applyAlignment="1">
      <alignment horizontal="center" vertical="center"/>
    </xf>
    <xf numFmtId="0" fontId="28" fillId="0" borderId="88" xfId="0" applyFont="1" applyBorder="1" applyAlignment="1" applyProtection="1">
      <alignment horizontal="left" vertical="center" indent="2"/>
    </xf>
    <xf numFmtId="0" fontId="28" fillId="0" borderId="59" xfId="0" applyFont="1" applyBorder="1" applyAlignment="1" applyProtection="1">
      <alignment horizontal="left" vertical="center" indent="2"/>
    </xf>
    <xf numFmtId="0" fontId="28" fillId="0" borderId="59" xfId="0" applyFont="1" applyBorder="1" applyAlignment="1">
      <alignment horizontal="left" vertical="center"/>
    </xf>
    <xf numFmtId="0" fontId="28" fillId="0" borderId="84" xfId="0" applyFont="1" applyBorder="1" applyAlignment="1">
      <alignment horizontal="left" vertical="center"/>
    </xf>
    <xf numFmtId="0" fontId="28" fillId="0" borderId="69" xfId="0" applyFont="1" applyFill="1" applyBorder="1" applyAlignment="1" applyProtection="1">
      <alignment horizontal="left" vertical="center"/>
    </xf>
    <xf numFmtId="0" fontId="28" fillId="0" borderId="3" xfId="0" applyFont="1" applyFill="1" applyBorder="1" applyAlignment="1" applyProtection="1">
      <alignment horizontal="left" vertical="center"/>
    </xf>
    <xf numFmtId="0" fontId="28" fillId="2" borderId="3" xfId="0" applyFont="1" applyFill="1" applyBorder="1" applyAlignment="1" applyProtection="1">
      <alignment horizontal="center" vertical="center"/>
    </xf>
    <xf numFmtId="0" fontId="22" fillId="7" borderId="45" xfId="0" applyFont="1" applyFill="1" applyBorder="1" applyAlignment="1" applyProtection="1">
      <alignment horizontal="left" vertical="center"/>
    </xf>
    <xf numFmtId="0" fontId="22" fillId="7" borderId="14" xfId="0" applyFont="1" applyFill="1" applyBorder="1" applyAlignment="1">
      <alignment horizontal="left" vertical="center"/>
    </xf>
    <xf numFmtId="0" fontId="22" fillId="7" borderId="79" xfId="0" applyFont="1" applyFill="1" applyBorder="1" applyAlignment="1">
      <alignment horizontal="left" vertical="center"/>
    </xf>
    <xf numFmtId="0" fontId="28" fillId="0" borderId="3" xfId="0" applyFont="1" applyFill="1" applyBorder="1" applyAlignment="1">
      <alignment horizontal="left" vertical="center"/>
    </xf>
    <xf numFmtId="0" fontId="5" fillId="2" borderId="64" xfId="0" applyFont="1" applyFill="1" applyBorder="1" applyAlignment="1" applyProtection="1">
      <alignment horizontal="center" vertical="center"/>
    </xf>
    <xf numFmtId="0" fontId="22" fillId="7" borderId="69" xfId="0" applyFont="1" applyFill="1" applyBorder="1" applyAlignment="1" applyProtection="1">
      <alignment horizontal="left" vertical="center"/>
    </xf>
    <xf numFmtId="0" fontId="22" fillId="7" borderId="3" xfId="0" applyFont="1" applyFill="1" applyBorder="1" applyAlignment="1" applyProtection="1">
      <alignment horizontal="left" vertical="center"/>
    </xf>
    <xf numFmtId="0" fontId="22" fillId="7" borderId="4" xfId="0" applyFont="1" applyFill="1" applyBorder="1" applyAlignment="1" applyProtection="1">
      <alignment horizontal="left" vertical="center"/>
    </xf>
    <xf numFmtId="0" fontId="48" fillId="14" borderId="125" xfId="0" applyFont="1" applyFill="1" applyBorder="1" applyAlignment="1" applyProtection="1">
      <alignment horizontal="left" vertical="center"/>
    </xf>
    <xf numFmtId="0" fontId="28" fillId="14" borderId="126" xfId="0" applyFont="1" applyFill="1" applyBorder="1" applyAlignment="1" applyProtection="1">
      <alignment horizontal="left" vertical="center"/>
    </xf>
    <xf numFmtId="0" fontId="22" fillId="14" borderId="25" xfId="0" applyFont="1" applyFill="1" applyBorder="1" applyAlignment="1" applyProtection="1">
      <alignment horizontal="left" vertical="center"/>
    </xf>
    <xf numFmtId="0" fontId="22" fillId="7" borderId="51" xfId="0" applyFont="1" applyFill="1" applyBorder="1" applyAlignment="1" applyProtection="1">
      <alignment horizontal="left" vertical="center"/>
    </xf>
    <xf numFmtId="0" fontId="22" fillId="7" borderId="27" xfId="0" applyFont="1" applyFill="1" applyBorder="1" applyAlignment="1" applyProtection="1">
      <alignment horizontal="left" vertical="center"/>
    </xf>
    <xf numFmtId="0" fontId="22" fillId="7" borderId="68" xfId="0" applyFont="1" applyFill="1" applyBorder="1" applyAlignment="1" applyProtection="1">
      <alignment horizontal="left" vertical="center"/>
    </xf>
    <xf numFmtId="0" fontId="22" fillId="7" borderId="80" xfId="0" applyFont="1" applyFill="1" applyBorder="1" applyAlignment="1" applyProtection="1">
      <alignment horizontal="left" vertical="center"/>
    </xf>
    <xf numFmtId="0" fontId="22" fillId="7" borderId="1" xfId="0" applyFont="1" applyFill="1" applyBorder="1" applyAlignment="1" applyProtection="1">
      <alignment horizontal="left" vertical="center"/>
    </xf>
    <xf numFmtId="0" fontId="22" fillId="7" borderId="81" xfId="0" applyFont="1" applyFill="1" applyBorder="1" applyAlignment="1" applyProtection="1">
      <alignment horizontal="left" vertical="center"/>
    </xf>
    <xf numFmtId="0" fontId="25" fillId="10" borderId="0" xfId="0" applyFont="1" applyFill="1" applyBorder="1" applyAlignment="1" applyProtection="1">
      <alignment horizontal="left" vertical="top" wrapText="1"/>
    </xf>
    <xf numFmtId="0" fontId="24" fillId="10" borderId="0" xfId="0" applyFont="1" applyFill="1" applyAlignment="1">
      <alignment horizontal="left" wrapText="1"/>
    </xf>
    <xf numFmtId="0" fontId="42" fillId="0" borderId="0" xfId="0" applyFont="1" applyAlignment="1" applyProtection="1">
      <alignment wrapText="1"/>
    </xf>
    <xf numFmtId="0" fontId="15" fillId="0" borderId="0" xfId="0" applyFont="1" applyAlignment="1">
      <alignment wrapText="1"/>
    </xf>
    <xf numFmtId="168" fontId="58" fillId="5" borderId="0" xfId="0" applyNumberFormat="1" applyFont="1" applyFill="1" applyAlignment="1" applyProtection="1">
      <alignment horizontal="center" vertical="center"/>
    </xf>
    <xf numFmtId="0" fontId="28" fillId="2" borderId="1" xfId="0" applyFont="1" applyFill="1" applyBorder="1" applyAlignment="1" applyProtection="1">
      <alignment horizontal="left"/>
    </xf>
    <xf numFmtId="0" fontId="28" fillId="2" borderId="3" xfId="0" applyFont="1" applyFill="1" applyBorder="1" applyAlignment="1" applyProtection="1">
      <alignment horizontal="center" vertical="center" wrapText="1"/>
    </xf>
    <xf numFmtId="0" fontId="22" fillId="7" borderId="82" xfId="0" applyFont="1" applyFill="1" applyBorder="1" applyAlignment="1" applyProtection="1">
      <alignment horizontal="left" vertical="center"/>
    </xf>
    <xf numFmtId="0" fontId="22" fillId="7" borderId="61" xfId="0" applyFont="1" applyFill="1" applyBorder="1" applyAlignment="1" applyProtection="1">
      <alignment horizontal="left" vertical="center"/>
    </xf>
    <xf numFmtId="0" fontId="22" fillId="7" borderId="62" xfId="0" applyFont="1" applyFill="1" applyBorder="1" applyAlignment="1" applyProtection="1">
      <alignment horizontal="left" vertical="center"/>
    </xf>
    <xf numFmtId="0" fontId="48" fillId="14" borderId="24" xfId="0" applyFont="1" applyFill="1" applyBorder="1" applyAlignment="1" applyProtection="1">
      <alignment horizontal="left" vertical="center"/>
    </xf>
    <xf numFmtId="0" fontId="28" fillId="14" borderId="25" xfId="0" applyFont="1" applyFill="1" applyBorder="1" applyAlignment="1">
      <alignment horizontal="left" vertical="center"/>
    </xf>
    <xf numFmtId="0" fontId="22" fillId="14" borderId="37" xfId="0" applyFont="1" applyFill="1" applyBorder="1" applyAlignment="1" applyProtection="1">
      <alignment horizontal="left" vertical="center"/>
    </xf>
    <xf numFmtId="49" fontId="62" fillId="5" borderId="0" xfId="0" applyNumberFormat="1" applyFont="1" applyFill="1" applyAlignment="1" applyProtection="1">
      <alignment horizontal="center"/>
    </xf>
    <xf numFmtId="168" fontId="57" fillId="5" borderId="0" xfId="0" applyNumberFormat="1" applyFont="1" applyFill="1" applyAlignment="1" applyProtection="1">
      <alignment horizontal="center"/>
    </xf>
    <xf numFmtId="0" fontId="6" fillId="9" borderId="10" xfId="0" applyFont="1" applyFill="1" applyBorder="1" applyAlignment="1" applyProtection="1">
      <alignment horizontal="center"/>
    </xf>
    <xf numFmtId="0" fontId="0" fillId="0" borderId="2" xfId="0" applyBorder="1" applyAlignment="1">
      <alignment horizontal="center"/>
    </xf>
    <xf numFmtId="0" fontId="0" fillId="0" borderId="8" xfId="0" applyBorder="1" applyAlignment="1">
      <alignment horizontal="center"/>
    </xf>
    <xf numFmtId="0" fontId="6" fillId="9" borderId="2" xfId="0" applyFont="1" applyFill="1" applyBorder="1" applyAlignment="1" applyProtection="1">
      <alignment horizontal="center"/>
    </xf>
    <xf numFmtId="0" fontId="6" fillId="9" borderId="8" xfId="0" applyFont="1" applyFill="1" applyBorder="1" applyAlignment="1" applyProtection="1">
      <alignment horizontal="center"/>
    </xf>
    <xf numFmtId="49" fontId="50" fillId="0" borderId="0" xfId="0" applyNumberFormat="1" applyFont="1" applyAlignment="1" applyProtection="1">
      <alignment horizontal="center"/>
    </xf>
    <xf numFmtId="49" fontId="50" fillId="0" borderId="0" xfId="0" applyNumberFormat="1" applyFont="1" applyAlignment="1">
      <alignment horizontal="center"/>
    </xf>
    <xf numFmtId="0" fontId="4" fillId="11" borderId="37" xfId="0" applyFont="1" applyFill="1" applyBorder="1" applyAlignment="1" applyProtection="1">
      <alignment horizontal="left" vertical="center"/>
    </xf>
    <xf numFmtId="0" fontId="4" fillId="11" borderId="25" xfId="0" applyFont="1" applyFill="1" applyBorder="1" applyAlignment="1" applyProtection="1">
      <alignment horizontal="left" vertical="center"/>
    </xf>
    <xf numFmtId="0" fontId="0" fillId="9" borderId="28" xfId="0" applyFont="1" applyFill="1" applyBorder="1" applyAlignment="1" applyProtection="1">
      <alignment horizontal="left" vertical="center"/>
    </xf>
    <xf numFmtId="0" fontId="0" fillId="9" borderId="2" xfId="0" applyFont="1" applyFill="1" applyBorder="1" applyAlignment="1" applyProtection="1">
      <alignment horizontal="left" vertical="center"/>
    </xf>
    <xf numFmtId="0" fontId="23" fillId="2"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168" fontId="67" fillId="5" borderId="0" xfId="0" applyNumberFormat="1" applyFont="1" applyFill="1" applyAlignment="1" applyProtection="1">
      <alignment horizontal="center"/>
    </xf>
    <xf numFmtId="168" fontId="4" fillId="2" borderId="0" xfId="0" applyNumberFormat="1" applyFont="1" applyFill="1" applyAlignment="1" applyProtection="1">
      <alignment horizontal="center"/>
    </xf>
    <xf numFmtId="0" fontId="1" fillId="2" borderId="1" xfId="0" applyFont="1" applyFill="1" applyBorder="1" applyAlignment="1" applyProtection="1">
      <alignment horizontal="left"/>
    </xf>
    <xf numFmtId="0" fontId="0" fillId="9" borderId="45" xfId="0" applyFont="1" applyFill="1" applyBorder="1" applyAlignment="1" applyProtection="1">
      <alignment horizontal="left" vertical="center"/>
    </xf>
    <xf numFmtId="0" fontId="0" fillId="9" borderId="14" xfId="0" applyFont="1" applyFill="1" applyBorder="1" applyAlignment="1" applyProtection="1">
      <alignment horizontal="left" vertical="center"/>
    </xf>
    <xf numFmtId="0" fontId="23" fillId="2" borderId="22"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23" fillId="2" borderId="23" xfId="0" applyFont="1" applyFill="1" applyBorder="1" applyAlignment="1" applyProtection="1">
      <alignment horizontal="center" vertical="center"/>
    </xf>
    <xf numFmtId="0" fontId="0" fillId="9" borderId="58" xfId="0" applyFont="1" applyFill="1" applyBorder="1" applyAlignment="1" applyProtection="1">
      <alignment horizontal="left" vertical="center"/>
    </xf>
    <xf numFmtId="0" fontId="0" fillId="9" borderId="59" xfId="0" applyFont="1" applyFill="1" applyBorder="1" applyAlignment="1" applyProtection="1">
      <alignment horizontal="left" vertical="center"/>
    </xf>
    <xf numFmtId="0" fontId="0" fillId="2" borderId="88" xfId="0" applyFont="1" applyFill="1" applyBorder="1" applyAlignment="1" applyProtection="1">
      <alignment horizontal="center" vertical="center"/>
    </xf>
    <xf numFmtId="0" fontId="0" fillId="2" borderId="59" xfId="0" applyFont="1" applyFill="1" applyBorder="1" applyAlignment="1" applyProtection="1">
      <alignment horizontal="center" vertical="center"/>
    </xf>
    <xf numFmtId="0" fontId="0" fillId="2" borderId="84" xfId="0" applyFont="1" applyFill="1" applyBorder="1" applyAlignment="1" applyProtection="1">
      <alignment horizontal="center" vertical="center"/>
    </xf>
    <xf numFmtId="0" fontId="30" fillId="14" borderId="51" xfId="0" applyFont="1" applyFill="1" applyBorder="1" applyAlignment="1" applyProtection="1">
      <alignment horizontal="left" vertical="center"/>
    </xf>
    <xf numFmtId="0" fontId="30" fillId="14" borderId="27" xfId="0" applyFont="1" applyFill="1" applyBorder="1" applyAlignment="1" applyProtection="1">
      <alignment horizontal="left" vertical="center"/>
    </xf>
    <xf numFmtId="0" fontId="30" fillId="14" borderId="68" xfId="0" applyFont="1" applyFill="1" applyBorder="1" applyAlignment="1" applyProtection="1">
      <alignment horizontal="left" vertical="center"/>
    </xf>
    <xf numFmtId="0" fontId="30" fillId="14" borderId="44" xfId="0" applyFont="1" applyFill="1" applyBorder="1" applyAlignment="1" applyProtection="1">
      <alignment horizontal="left" vertical="center"/>
    </xf>
    <xf numFmtId="0" fontId="30" fillId="14" borderId="0" xfId="0" applyFont="1" applyFill="1" applyBorder="1" applyAlignment="1" applyProtection="1">
      <alignment horizontal="left" vertical="center"/>
    </xf>
    <xf numFmtId="0" fontId="30" fillId="14" borderId="48" xfId="0" applyFont="1" applyFill="1" applyBorder="1" applyAlignment="1" applyProtection="1">
      <alignment horizontal="left" vertical="center"/>
    </xf>
    <xf numFmtId="0" fontId="0" fillId="9" borderId="2" xfId="0" applyFont="1" applyFill="1" applyBorder="1" applyAlignment="1">
      <alignment horizontal="left" vertical="center"/>
    </xf>
    <xf numFmtId="0" fontId="0" fillId="9" borderId="28" xfId="0" applyFill="1" applyBorder="1" applyAlignment="1" applyProtection="1">
      <alignment horizontal="left" vertical="center"/>
    </xf>
    <xf numFmtId="0" fontId="0" fillId="2" borderId="10"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8" xfId="0" applyFont="1" applyFill="1" applyBorder="1" applyAlignment="1" applyProtection="1">
      <alignment horizontal="center" vertical="center"/>
    </xf>
    <xf numFmtId="0" fontId="30" fillId="14" borderId="69" xfId="0" applyFont="1" applyFill="1" applyBorder="1" applyAlignment="1" applyProtection="1">
      <alignment horizontal="left" vertical="center"/>
    </xf>
    <xf numFmtId="0" fontId="30" fillId="14" borderId="3" xfId="0" applyFont="1" applyFill="1" applyBorder="1" applyAlignment="1" applyProtection="1">
      <alignment horizontal="left" vertical="center"/>
    </xf>
    <xf numFmtId="0" fontId="30" fillId="14" borderId="4" xfId="0" applyFont="1" applyFill="1" applyBorder="1" applyAlignment="1" applyProtection="1">
      <alignment horizontal="left" vertical="center"/>
    </xf>
    <xf numFmtId="0" fontId="0" fillId="2" borderId="3" xfId="0" applyFont="1" applyFill="1" applyBorder="1" applyAlignment="1" applyProtection="1">
      <alignment horizontal="center" vertical="center"/>
    </xf>
    <xf numFmtId="0" fontId="4" fillId="11" borderId="53" xfId="0" applyFont="1" applyFill="1" applyBorder="1" applyAlignment="1" applyProtection="1">
      <alignment horizontal="left" vertical="center"/>
    </xf>
    <xf numFmtId="0" fontId="4" fillId="11" borderId="27" xfId="0" applyFont="1" applyFill="1" applyBorder="1" applyAlignment="1" applyProtection="1">
      <alignment horizontal="left" vertical="center"/>
    </xf>
    <xf numFmtId="0" fontId="0" fillId="2" borderId="10" xfId="0" applyFill="1" applyBorder="1" applyAlignment="1" applyProtection="1">
      <alignment horizontal="center" vertical="center"/>
    </xf>
    <xf numFmtId="0" fontId="1" fillId="2" borderId="10"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8" xfId="0" applyFont="1" applyFill="1" applyBorder="1" applyAlignment="1" applyProtection="1">
      <alignment horizontal="center" vertical="center"/>
    </xf>
    <xf numFmtId="0" fontId="2" fillId="9" borderId="24" xfId="0" applyFont="1" applyFill="1" applyBorder="1" applyAlignment="1" applyProtection="1">
      <alignment horizontal="center" vertical="center" wrapText="1"/>
    </xf>
    <xf numFmtId="0" fontId="2" fillId="9" borderId="25" xfId="0" applyFont="1" applyFill="1" applyBorder="1" applyAlignment="1" applyProtection="1">
      <alignment horizontal="center" vertical="center" wrapText="1"/>
    </xf>
    <xf numFmtId="0" fontId="2" fillId="9" borderId="26" xfId="0" applyFont="1" applyFill="1" applyBorder="1" applyAlignment="1" applyProtection="1">
      <alignment horizontal="center" vertical="center" wrapText="1"/>
    </xf>
    <xf numFmtId="0" fontId="2" fillId="9" borderId="90" xfId="0" applyFont="1" applyFill="1" applyBorder="1" applyAlignment="1" applyProtection="1">
      <alignment horizontal="center" vertical="center" wrapText="1"/>
    </xf>
    <xf numFmtId="0" fontId="2" fillId="9" borderId="21" xfId="0" applyFont="1" applyFill="1" applyBorder="1" applyAlignment="1" applyProtection="1">
      <alignment horizontal="center" vertical="center" wrapText="1"/>
    </xf>
    <xf numFmtId="0" fontId="2" fillId="9" borderId="91" xfId="0" applyFont="1" applyFill="1" applyBorder="1" applyAlignment="1" applyProtection="1">
      <alignment horizontal="center" vertical="center" wrapText="1"/>
    </xf>
    <xf numFmtId="0" fontId="0" fillId="0" borderId="87" xfId="0" applyBorder="1" applyAlignment="1" applyProtection="1">
      <alignment horizontal="left" vertical="center" wrapText="1" indent="2"/>
    </xf>
    <xf numFmtId="0" fontId="0" fillId="0" borderId="26" xfId="0" applyBorder="1" applyAlignment="1" applyProtection="1">
      <alignment horizontal="left" vertical="center" wrapText="1" indent="2"/>
    </xf>
    <xf numFmtId="0" fontId="0" fillId="0" borderId="92" xfId="0" applyBorder="1" applyAlignment="1" applyProtection="1">
      <alignment horizontal="left" vertical="center" wrapText="1" indent="2"/>
    </xf>
    <xf numFmtId="0" fontId="0" fillId="0" borderId="91" xfId="0" applyBorder="1" applyAlignment="1" applyProtection="1">
      <alignment horizontal="left" vertical="center" wrapText="1" indent="2"/>
    </xf>
    <xf numFmtId="0" fontId="0" fillId="0" borderId="88" xfId="0" applyBorder="1" applyAlignment="1" applyProtection="1">
      <alignment horizontal="left" vertical="center" wrapText="1" indent="3"/>
    </xf>
    <xf numFmtId="0" fontId="0" fillId="0" borderId="84" xfId="0" applyBorder="1" applyAlignment="1" applyProtection="1">
      <alignment horizontal="left" vertical="center" wrapText="1" indent="3"/>
    </xf>
    <xf numFmtId="0" fontId="0" fillId="0" borderId="86" xfId="0" applyBorder="1" applyAlignment="1" applyProtection="1">
      <alignment horizontal="left" vertical="center" wrapText="1" indent="3"/>
    </xf>
    <xf numFmtId="0" fontId="0" fillId="0" borderId="85" xfId="0" applyBorder="1" applyAlignment="1" applyProtection="1">
      <alignment horizontal="left" vertical="center" wrapText="1" indent="3"/>
    </xf>
    <xf numFmtId="0" fontId="0" fillId="0" borderId="12" xfId="0" applyBorder="1" applyAlignment="1" applyProtection="1">
      <alignment horizontal="left" vertical="center" wrapText="1" indent="2"/>
    </xf>
    <xf numFmtId="0" fontId="0" fillId="0" borderId="13" xfId="0" applyBorder="1" applyAlignment="1" applyProtection="1">
      <alignment horizontal="left" vertical="center" wrapText="1" indent="2"/>
    </xf>
    <xf numFmtId="0" fontId="0" fillId="0" borderId="7" xfId="0" applyBorder="1" applyAlignment="1" applyProtection="1">
      <alignment horizontal="left" vertical="center" wrapText="1" indent="2"/>
    </xf>
    <xf numFmtId="0" fontId="0" fillId="0" borderId="6" xfId="0" applyBorder="1" applyAlignment="1" applyProtection="1">
      <alignment horizontal="left" vertical="center" wrapText="1" indent="2"/>
    </xf>
    <xf numFmtId="0" fontId="0" fillId="0" borderId="10" xfId="0" applyBorder="1" applyAlignment="1" applyProtection="1">
      <alignment horizontal="left" vertical="center" wrapText="1" indent="3"/>
    </xf>
    <xf numFmtId="0" fontId="0" fillId="0" borderId="8" xfId="0" applyBorder="1" applyAlignment="1" applyProtection="1">
      <alignment horizontal="left" vertical="center" wrapText="1" indent="3"/>
    </xf>
    <xf numFmtId="0" fontId="0" fillId="0" borderId="22" xfId="0" applyBorder="1" applyAlignment="1" applyProtection="1">
      <alignment horizontal="left" vertical="center" wrapText="1" indent="2"/>
    </xf>
    <xf numFmtId="0" fontId="0" fillId="0" borderId="23" xfId="0" applyBorder="1" applyAlignment="1" applyProtection="1">
      <alignment horizontal="left" vertical="center" wrapText="1" indent="2"/>
    </xf>
    <xf numFmtId="0" fontId="0" fillId="2" borderId="95" xfId="0" applyFill="1" applyBorder="1" applyAlignment="1" applyProtection="1">
      <alignment horizontal="left" vertical="center" indent="2"/>
    </xf>
    <xf numFmtId="0" fontId="0" fillId="2" borderId="70" xfId="0" applyFill="1" applyBorder="1" applyAlignment="1" applyProtection="1">
      <alignment horizontal="left" vertical="center" indent="2"/>
    </xf>
    <xf numFmtId="0" fontId="0" fillId="2" borderId="95" xfId="0" applyFill="1" applyBorder="1" applyAlignment="1" applyProtection="1">
      <alignment horizontal="left" vertical="center" indent="3"/>
    </xf>
    <xf numFmtId="0" fontId="0" fillId="2" borderId="70" xfId="0" applyFill="1" applyBorder="1" applyAlignment="1" applyProtection="1">
      <alignment horizontal="left" vertical="center" indent="3"/>
    </xf>
    <xf numFmtId="0" fontId="2" fillId="9" borderId="44" xfId="0" applyFont="1" applyFill="1" applyBorder="1" applyAlignment="1" applyProtection="1">
      <alignment horizontal="center" vertical="center" wrapText="1"/>
    </xf>
    <xf numFmtId="0" fontId="2" fillId="9" borderId="0" xfId="0" applyFont="1" applyFill="1" applyBorder="1" applyAlignment="1" applyProtection="1">
      <alignment horizontal="center" vertical="center" wrapText="1"/>
    </xf>
    <xf numFmtId="0" fontId="2" fillId="9" borderId="13"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 fillId="2" borderId="6" xfId="0" applyFont="1" applyFill="1" applyBorder="1" applyAlignment="1" applyProtection="1">
      <alignment horizontal="center" vertical="center"/>
    </xf>
    <xf numFmtId="0" fontId="1" fillId="2" borderId="86" xfId="0" applyFont="1" applyFill="1" applyBorder="1" applyAlignment="1" applyProtection="1">
      <alignment horizontal="center" vertical="center"/>
    </xf>
    <xf numFmtId="0" fontId="1" fillId="2" borderId="63" xfId="0" applyFont="1" applyFill="1" applyBorder="1" applyAlignment="1" applyProtection="1">
      <alignment horizontal="center" vertical="center"/>
    </xf>
    <xf numFmtId="0" fontId="1" fillId="2" borderId="85" xfId="0" applyFont="1" applyFill="1" applyBorder="1" applyAlignment="1" applyProtection="1">
      <alignment horizontal="center" vertical="center"/>
    </xf>
    <xf numFmtId="0" fontId="0" fillId="0" borderId="60" xfId="0" applyBorder="1" applyAlignment="1" applyProtection="1">
      <alignment horizontal="left" vertical="center" wrapText="1" indent="2"/>
    </xf>
    <xf numFmtId="0" fontId="1" fillId="9" borderId="25" xfId="0" applyFont="1" applyFill="1" applyBorder="1" applyAlignment="1" applyProtection="1">
      <alignment horizontal="center" vertical="center" wrapText="1"/>
    </xf>
    <xf numFmtId="0" fontId="1" fillId="9" borderId="26" xfId="0" applyFont="1" applyFill="1" applyBorder="1" applyAlignment="1" applyProtection="1">
      <alignment horizontal="center" vertical="center" wrapText="1"/>
    </xf>
    <xf numFmtId="0" fontId="1" fillId="9" borderId="90" xfId="0" applyFont="1" applyFill="1" applyBorder="1" applyAlignment="1" applyProtection="1">
      <alignment horizontal="center" vertical="center" wrapText="1"/>
    </xf>
    <xf numFmtId="0" fontId="1" fillId="9" borderId="21" xfId="0" applyFont="1" applyFill="1" applyBorder="1" applyAlignment="1" applyProtection="1">
      <alignment horizontal="center" vertical="center" wrapText="1"/>
    </xf>
    <xf numFmtId="0" fontId="1" fillId="9" borderId="91" xfId="0" applyFont="1" applyFill="1" applyBorder="1" applyAlignment="1" applyProtection="1">
      <alignment horizontal="center" vertical="center" wrapText="1"/>
    </xf>
    <xf numFmtId="0" fontId="0" fillId="0" borderId="1" xfId="0" applyBorder="1" applyAlignment="1" applyProtection="1">
      <alignment horizontal="left" vertical="center" wrapText="1" indent="2"/>
    </xf>
    <xf numFmtId="0" fontId="0" fillId="0" borderId="94" xfId="0" applyBorder="1" applyAlignment="1" applyProtection="1">
      <alignment horizontal="left" vertical="center" wrapText="1" indent="2"/>
    </xf>
    <xf numFmtId="0" fontId="0" fillId="2" borderId="92" xfId="0" applyFill="1" applyBorder="1" applyAlignment="1" applyProtection="1">
      <alignment horizontal="center" vertical="center"/>
    </xf>
    <xf numFmtId="0" fontId="0" fillId="2" borderId="21" xfId="0" applyFill="1" applyBorder="1" applyAlignment="1" applyProtection="1">
      <alignment horizontal="center" vertical="center"/>
    </xf>
    <xf numFmtId="0" fontId="0" fillId="2" borderId="91" xfId="0" applyFill="1" applyBorder="1" applyAlignment="1" applyProtection="1">
      <alignment horizontal="center" vertical="center"/>
    </xf>
    <xf numFmtId="0" fontId="0" fillId="2" borderId="87" xfId="0" applyFill="1" applyBorder="1" applyAlignment="1" applyProtection="1">
      <alignment horizontal="center" vertical="center"/>
    </xf>
    <xf numFmtId="0" fontId="0" fillId="2" borderId="25" xfId="0" applyFill="1" applyBorder="1" applyAlignment="1" applyProtection="1">
      <alignment horizontal="center" vertical="center"/>
    </xf>
    <xf numFmtId="0" fontId="0" fillId="2" borderId="26" xfId="0" applyFill="1" applyBorder="1" applyAlignment="1" applyProtection="1">
      <alignment horizontal="center" vertical="center"/>
    </xf>
    <xf numFmtId="0" fontId="0" fillId="2" borderId="3" xfId="0" applyFill="1" applyBorder="1" applyAlignment="1" applyProtection="1">
      <alignment horizontal="center" vertical="center"/>
    </xf>
    <xf numFmtId="0" fontId="0" fillId="2" borderId="2" xfId="0" applyFill="1" applyBorder="1" applyAlignment="1" applyProtection="1">
      <alignment horizontal="center" vertical="center"/>
    </xf>
    <xf numFmtId="0" fontId="0" fillId="2" borderId="8" xfId="0" applyFill="1" applyBorder="1" applyAlignment="1" applyProtection="1">
      <alignment horizontal="center" vertical="center"/>
    </xf>
    <xf numFmtId="0" fontId="0" fillId="2" borderId="12" xfId="0" applyFill="1" applyBorder="1" applyAlignment="1" applyProtection="1">
      <alignment horizontal="center" vertical="center"/>
    </xf>
    <xf numFmtId="0" fontId="0" fillId="2" borderId="0" xfId="0" applyFill="1" applyBorder="1" applyAlignment="1" applyProtection="1">
      <alignment horizontal="center" vertical="center"/>
    </xf>
    <xf numFmtId="0" fontId="0" fillId="2" borderId="13" xfId="0" applyFill="1" applyBorder="1" applyAlignment="1" applyProtection="1">
      <alignment horizontal="center" vertical="center"/>
    </xf>
    <xf numFmtId="0" fontId="0" fillId="2" borderId="63" xfId="0" applyFill="1" applyBorder="1" applyAlignment="1" applyProtection="1">
      <alignment horizontal="center" vertical="center"/>
    </xf>
    <xf numFmtId="0" fontId="0" fillId="2" borderId="85" xfId="0" applyFill="1" applyBorder="1" applyAlignment="1" applyProtection="1">
      <alignment horizontal="center" vertical="center"/>
    </xf>
    <xf numFmtId="0" fontId="2" fillId="11" borderId="54" xfId="0" applyFont="1" applyFill="1" applyBorder="1" applyAlignment="1" applyProtection="1">
      <alignment horizontal="center" vertical="center" wrapText="1"/>
    </xf>
    <xf numFmtId="0" fontId="0" fillId="0" borderId="55" xfId="0" applyBorder="1" applyAlignment="1">
      <alignment horizontal="center" vertical="center" wrapText="1"/>
    </xf>
    <xf numFmtId="0" fontId="2" fillId="11" borderId="56" xfId="0" applyFont="1" applyFill="1" applyBorder="1" applyAlignment="1" applyProtection="1">
      <alignment horizontal="center" vertical="center" wrapText="1"/>
    </xf>
    <xf numFmtId="0" fontId="0" fillId="0" borderId="56" xfId="0" applyBorder="1" applyAlignment="1">
      <alignment wrapText="1"/>
    </xf>
    <xf numFmtId="9" fontId="1" fillId="12" borderId="60" xfId="0" applyNumberFormat="1" applyFont="1" applyFill="1" applyBorder="1" applyAlignment="1" applyProtection="1">
      <alignment horizontal="center" vertical="center"/>
      <protection locked="0"/>
    </xf>
    <xf numFmtId="0" fontId="1" fillId="9" borderId="28" xfId="0" applyFont="1" applyFill="1" applyBorder="1" applyAlignment="1" applyProtection="1">
      <alignment horizontal="center" vertical="center"/>
    </xf>
    <xf numFmtId="0" fontId="0" fillId="9" borderId="2" xfId="0" applyFill="1" applyBorder="1" applyAlignment="1">
      <alignment horizontal="center" vertical="center"/>
    </xf>
    <xf numFmtId="9" fontId="1" fillId="12" borderId="10" xfId="0" applyNumberFormat="1" applyFont="1" applyFill="1" applyBorder="1" applyAlignment="1" applyProtection="1">
      <alignment horizontal="center" vertical="center"/>
      <protection locked="0"/>
    </xf>
    <xf numFmtId="9" fontId="1" fillId="12" borderId="8" xfId="0" applyNumberFormat="1" applyFont="1" applyFill="1" applyBorder="1" applyAlignment="1" applyProtection="1">
      <alignment horizontal="center" vertical="center"/>
      <protection locked="0"/>
    </xf>
    <xf numFmtId="0" fontId="1" fillId="9" borderId="45" xfId="0" applyFont="1" applyFill="1" applyBorder="1" applyAlignment="1" applyProtection="1">
      <alignment horizontal="center" vertical="center"/>
    </xf>
    <xf numFmtId="0" fontId="0" fillId="9" borderId="14" xfId="0" applyFill="1" applyBorder="1" applyAlignment="1">
      <alignment horizontal="center" vertical="center"/>
    </xf>
    <xf numFmtId="9" fontId="1" fillId="12" borderId="22" xfId="0" applyNumberFormat="1" applyFont="1" applyFill="1" applyBorder="1" applyAlignment="1" applyProtection="1">
      <alignment horizontal="center" vertical="center"/>
      <protection locked="0"/>
    </xf>
    <xf numFmtId="9" fontId="1" fillId="12" borderId="23" xfId="0" applyNumberFormat="1" applyFont="1" applyFill="1" applyBorder="1" applyAlignment="1" applyProtection="1">
      <alignment horizontal="center" vertical="center"/>
      <protection locked="0"/>
    </xf>
    <xf numFmtId="9" fontId="1" fillId="12" borderId="86" xfId="0" applyNumberFormat="1" applyFont="1" applyFill="1" applyBorder="1" applyAlignment="1" applyProtection="1">
      <alignment horizontal="center" vertical="center"/>
      <protection locked="0"/>
    </xf>
    <xf numFmtId="9" fontId="1" fillId="12" borderId="85" xfId="0" applyNumberFormat="1" applyFont="1" applyFill="1" applyBorder="1" applyAlignment="1" applyProtection="1">
      <alignment horizontal="center" vertical="center"/>
      <protection locked="0"/>
    </xf>
    <xf numFmtId="0" fontId="24" fillId="0" borderId="0" xfId="0" applyFont="1" applyAlignment="1" applyProtection="1"/>
    <xf numFmtId="0" fontId="24" fillId="0" borderId="0" xfId="0" applyFont="1" applyAlignment="1"/>
    <xf numFmtId="44" fontId="33" fillId="12" borderId="38" xfId="2" applyNumberFormat="1" applyFont="1" applyFill="1" applyBorder="1" applyAlignment="1" applyProtection="1">
      <alignment horizontal="left"/>
      <protection locked="0"/>
    </xf>
    <xf numFmtId="44" fontId="33" fillId="12" borderId="76" xfId="2" applyNumberFormat="1" applyFont="1" applyFill="1" applyBorder="1" applyAlignment="1" applyProtection="1">
      <alignment horizontal="left"/>
      <protection locked="0"/>
    </xf>
    <xf numFmtId="0" fontId="25" fillId="2" borderId="0" xfId="0" applyFont="1" applyFill="1" applyBorder="1" applyAlignment="1" applyProtection="1">
      <alignment horizontal="left" vertical="top" wrapText="1"/>
    </xf>
    <xf numFmtId="0" fontId="24" fillId="0" borderId="0" xfId="0" applyFont="1" applyAlignment="1">
      <alignment horizontal="left" wrapText="1"/>
    </xf>
    <xf numFmtId="44" fontId="33" fillId="2" borderId="72" xfId="2" applyFont="1" applyFill="1" applyBorder="1" applyAlignment="1" applyProtection="1">
      <alignment horizontal="left"/>
      <protection hidden="1"/>
    </xf>
    <xf numFmtId="44" fontId="33" fillId="2" borderId="76" xfId="2" applyFont="1" applyFill="1" applyBorder="1" applyAlignment="1" applyProtection="1">
      <alignment horizontal="left"/>
      <protection hidden="1"/>
    </xf>
    <xf numFmtId="0" fontId="2" fillId="11" borderId="54" xfId="0" applyFont="1" applyFill="1" applyBorder="1" applyAlignment="1" applyProtection="1">
      <alignment horizontal="center" vertical="center"/>
    </xf>
    <xf numFmtId="0" fontId="0" fillId="0" borderId="55" xfId="0" applyBorder="1" applyAlignment="1">
      <alignment horizontal="center"/>
    </xf>
    <xf numFmtId="0" fontId="0" fillId="0" borderId="55" xfId="0" applyBorder="1" applyAlignment="1">
      <alignment horizontal="center" vertical="center"/>
    </xf>
    <xf numFmtId="0" fontId="4" fillId="11" borderId="75" xfId="0" applyFont="1" applyFill="1" applyBorder="1" applyAlignment="1" applyProtection="1">
      <alignment horizontal="center" vertical="center"/>
    </xf>
    <xf numFmtId="0" fontId="5" fillId="11" borderId="73" xfId="0" applyFont="1" applyFill="1" applyBorder="1" applyAlignment="1">
      <alignment horizontal="center" vertical="center"/>
    </xf>
    <xf numFmtId="0" fontId="0" fillId="0" borderId="124" xfId="0" applyBorder="1" applyAlignment="1">
      <alignment horizontal="center" vertical="center"/>
    </xf>
    <xf numFmtId="0" fontId="4" fillId="11" borderId="125" xfId="0" applyFont="1" applyFill="1" applyBorder="1" applyAlignment="1" applyProtection="1">
      <alignment horizontal="center" vertical="center"/>
    </xf>
    <xf numFmtId="0" fontId="5" fillId="11" borderId="101" xfId="0" applyFont="1" applyFill="1" applyBorder="1" applyAlignment="1">
      <alignment horizontal="center" vertical="center"/>
    </xf>
    <xf numFmtId="0" fontId="0" fillId="0" borderId="126" xfId="0" applyBorder="1" applyAlignment="1">
      <alignment horizontal="center" vertical="center"/>
    </xf>
    <xf numFmtId="0" fontId="1" fillId="9" borderId="83" xfId="0" applyFont="1" applyFill="1" applyBorder="1" applyAlignment="1" applyProtection="1">
      <alignment horizontal="center" vertical="center"/>
    </xf>
    <xf numFmtId="0" fontId="0" fillId="9" borderId="63" xfId="0" applyFill="1" applyBorder="1" applyAlignment="1">
      <alignment horizontal="center" vertical="center"/>
    </xf>
    <xf numFmtId="0" fontId="1" fillId="9" borderId="58" xfId="0" applyFont="1" applyFill="1" applyBorder="1" applyAlignment="1" applyProtection="1">
      <alignment horizontal="center" vertical="center"/>
    </xf>
    <xf numFmtId="0" fontId="0" fillId="9" borderId="59" xfId="0" applyFill="1" applyBorder="1" applyAlignment="1">
      <alignment horizontal="center" vertical="center"/>
    </xf>
    <xf numFmtId="0" fontId="2" fillId="9" borderId="99" xfId="0" applyFont="1" applyFill="1" applyBorder="1" applyAlignment="1" applyProtection="1">
      <alignment horizontal="center" vertical="center" wrapText="1"/>
    </xf>
    <xf numFmtId="0" fontId="2" fillId="9" borderId="15" xfId="0" applyFont="1" applyFill="1" applyBorder="1" applyAlignment="1" applyProtection="1">
      <alignment horizontal="center" vertical="center" wrapText="1"/>
    </xf>
    <xf numFmtId="0" fontId="2" fillId="9" borderId="54" xfId="0" applyFont="1" applyFill="1" applyBorder="1" applyAlignment="1" applyProtection="1">
      <alignment horizontal="center" vertical="center" wrapText="1"/>
    </xf>
    <xf numFmtId="0" fontId="2" fillId="9" borderId="55" xfId="0" applyFont="1" applyFill="1" applyBorder="1" applyAlignment="1" applyProtection="1">
      <alignment horizontal="center" vertical="center" wrapText="1"/>
    </xf>
    <xf numFmtId="0" fontId="2" fillId="9" borderId="70" xfId="0" applyFont="1" applyFill="1" applyBorder="1" applyAlignment="1" applyProtection="1">
      <alignment horizontal="center" vertical="center" wrapText="1"/>
    </xf>
    <xf numFmtId="0" fontId="15" fillId="2" borderId="20" xfId="0" applyFont="1" applyFill="1" applyBorder="1" applyAlignment="1" applyProtection="1">
      <alignment horizontal="left"/>
      <protection locked="0"/>
    </xf>
    <xf numFmtId="0" fontId="15" fillId="0" borderId="8" xfId="0" applyFont="1" applyBorder="1" applyAlignment="1" applyProtection="1">
      <alignment horizontal="left"/>
      <protection locked="0"/>
    </xf>
    <xf numFmtId="0" fontId="21" fillId="10" borderId="0" xfId="0" applyFont="1" applyFill="1" applyBorder="1" applyAlignment="1" applyProtection="1"/>
    <xf numFmtId="0" fontId="0" fillId="10" borderId="0" xfId="0" applyFill="1" applyBorder="1" applyAlignment="1" applyProtection="1"/>
    <xf numFmtId="0" fontId="21" fillId="10" borderId="0" xfId="0" applyFont="1" applyFill="1" applyAlignment="1" applyProtection="1">
      <alignment wrapText="1"/>
    </xf>
    <xf numFmtId="0" fontId="0" fillId="10" borderId="0" xfId="0" applyFill="1" applyAlignment="1" applyProtection="1">
      <alignment wrapText="1"/>
    </xf>
    <xf numFmtId="0" fontId="57" fillId="0" borderId="0" xfId="0" applyFont="1" applyAlignment="1" applyProtection="1">
      <alignment horizontal="center" wrapText="1"/>
    </xf>
    <xf numFmtId="0" fontId="70" fillId="0" borderId="0" xfId="0" applyFont="1" applyAlignment="1" applyProtection="1">
      <alignment horizontal="center" wrapText="1"/>
    </xf>
    <xf numFmtId="0" fontId="2" fillId="0" borderId="0" xfId="0" applyFont="1" applyAlignment="1" applyProtection="1">
      <alignment horizontal="center"/>
    </xf>
    <xf numFmtId="0" fontId="6" fillId="2" borderId="15" xfId="0" applyFont="1" applyFill="1" applyBorder="1" applyAlignment="1" applyProtection="1">
      <alignment horizontal="center" vertical="center" wrapText="1"/>
    </xf>
    <xf numFmtId="0" fontId="6" fillId="2" borderId="17" xfId="0" applyFont="1" applyFill="1" applyBorder="1" applyAlignment="1" applyProtection="1">
      <alignment horizontal="center" vertical="center" wrapText="1"/>
    </xf>
    <xf numFmtId="0" fontId="6" fillId="0" borderId="15" xfId="0" applyFont="1" applyFill="1" applyBorder="1" applyAlignment="1" applyProtection="1">
      <alignment horizontal="center" vertical="center" wrapText="1"/>
    </xf>
    <xf numFmtId="0" fontId="6" fillId="0" borderId="50" xfId="0" applyFont="1" applyFill="1" applyBorder="1" applyAlignment="1" applyProtection="1">
      <alignment horizontal="center" vertical="center" wrapText="1"/>
    </xf>
    <xf numFmtId="0" fontId="69" fillId="0" borderId="0" xfId="0" applyFont="1" applyAlignment="1" applyProtection="1">
      <alignment horizontal="center" vertical="center"/>
    </xf>
    <xf numFmtId="0" fontId="69" fillId="0" borderId="0" xfId="0" applyFont="1" applyAlignment="1">
      <alignment horizontal="center" vertical="center"/>
    </xf>
    <xf numFmtId="0" fontId="15" fillId="2" borderId="29" xfId="0" applyFont="1" applyFill="1" applyBorder="1" applyAlignment="1" applyProtection="1">
      <alignment horizontal="left"/>
      <protection locked="0"/>
    </xf>
    <xf numFmtId="0" fontId="15" fillId="0" borderId="30" xfId="0" applyFont="1" applyBorder="1" applyAlignment="1" applyProtection="1">
      <alignment horizontal="left"/>
      <protection locked="0"/>
    </xf>
    <xf numFmtId="0" fontId="15" fillId="0" borderId="2" xfId="0" applyFont="1" applyBorder="1" applyAlignment="1" applyProtection="1">
      <alignment horizontal="left"/>
      <protection locked="0"/>
    </xf>
    <xf numFmtId="0" fontId="6" fillId="2" borderId="35"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22" fillId="2" borderId="31" xfId="0" applyFont="1" applyFill="1" applyBorder="1" applyAlignment="1" applyProtection="1">
      <alignment horizontal="left"/>
    </xf>
    <xf numFmtId="0" fontId="22" fillId="2" borderId="32" xfId="0" applyFont="1" applyFill="1" applyBorder="1" applyAlignment="1" applyProtection="1">
      <alignment horizontal="left"/>
    </xf>
    <xf numFmtId="0" fontId="6" fillId="2" borderId="24"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6" fillId="2" borderId="33" xfId="0" applyFont="1" applyFill="1" applyBorder="1" applyAlignment="1" applyProtection="1">
      <alignment horizontal="center" vertical="center" wrapText="1"/>
    </xf>
    <xf numFmtId="0" fontId="6" fillId="2" borderId="34" xfId="0" applyFont="1" applyFill="1" applyBorder="1" applyAlignment="1" applyProtection="1">
      <alignment horizontal="center" vertical="center" wrapText="1"/>
    </xf>
    <xf numFmtId="0" fontId="5" fillId="2" borderId="27" xfId="0" applyFont="1" applyFill="1" applyBorder="1" applyAlignment="1" applyProtection="1">
      <alignment horizontal="left"/>
      <protection locked="0"/>
    </xf>
    <xf numFmtId="0" fontId="2" fillId="5" borderId="44" xfId="0" applyFont="1" applyFill="1" applyBorder="1" applyAlignment="1" applyProtection="1">
      <alignment horizontal="center" vertical="center" wrapText="1"/>
    </xf>
    <xf numFmtId="0" fontId="2" fillId="5" borderId="0" xfId="0" applyFont="1" applyFill="1" applyBorder="1" applyAlignment="1" applyProtection="1">
      <alignment horizontal="center" vertical="center" wrapText="1"/>
    </xf>
    <xf numFmtId="0" fontId="2" fillId="5" borderId="13" xfId="0" applyFont="1" applyFill="1" applyBorder="1" applyAlignment="1" applyProtection="1">
      <alignment horizontal="center" vertical="center" wrapText="1"/>
    </xf>
    <xf numFmtId="0" fontId="2" fillId="5" borderId="90" xfId="0" applyFont="1" applyFill="1" applyBorder="1" applyAlignment="1" applyProtection="1">
      <alignment horizontal="center" vertical="center" wrapText="1"/>
    </xf>
    <xf numFmtId="0" fontId="2" fillId="5" borderId="21" xfId="0" applyFont="1" applyFill="1" applyBorder="1" applyAlignment="1" applyProtection="1">
      <alignment horizontal="center" vertical="center" wrapText="1"/>
    </xf>
    <xf numFmtId="0" fontId="2" fillId="5" borderId="91" xfId="0" applyFont="1" applyFill="1" applyBorder="1" applyAlignment="1" applyProtection="1">
      <alignment horizontal="center" vertical="center" wrapText="1"/>
    </xf>
    <xf numFmtId="0" fontId="1" fillId="0" borderId="5" xfId="0" applyFont="1" applyFill="1" applyBorder="1" applyAlignment="1" applyProtection="1">
      <alignment horizontal="left" vertical="center" indent="2"/>
    </xf>
    <xf numFmtId="0" fontId="1" fillId="0" borderId="3" xfId="0" applyFont="1" applyFill="1" applyBorder="1" applyAlignment="1" applyProtection="1">
      <alignment horizontal="left" vertical="center" indent="2"/>
    </xf>
    <xf numFmtId="49" fontId="68" fillId="0" borderId="0" xfId="0" applyNumberFormat="1" applyFont="1" applyAlignment="1" applyProtection="1">
      <alignment horizontal="center"/>
    </xf>
    <xf numFmtId="49" fontId="68" fillId="0" borderId="0" xfId="0" applyNumberFormat="1" applyFont="1" applyAlignment="1">
      <alignment horizontal="center"/>
    </xf>
    <xf numFmtId="0" fontId="1" fillId="0" borderId="64" xfId="0" applyFont="1" applyFill="1" applyBorder="1" applyAlignment="1" applyProtection="1">
      <alignment horizontal="left" vertical="center" indent="2"/>
    </xf>
    <xf numFmtId="0" fontId="2" fillId="13" borderId="75" xfId="0" applyFont="1" applyFill="1" applyBorder="1" applyAlignment="1" applyProtection="1">
      <alignment horizontal="center" vertical="center"/>
    </xf>
    <xf numFmtId="0" fontId="0" fillId="13" borderId="73" xfId="0" applyFill="1" applyBorder="1" applyAlignment="1">
      <alignment horizontal="center" vertical="center"/>
    </xf>
    <xf numFmtId="0" fontId="2" fillId="13" borderId="129" xfId="0" applyFont="1" applyFill="1" applyBorder="1" applyAlignment="1" applyProtection="1">
      <alignment horizontal="left" vertical="center"/>
    </xf>
    <xf numFmtId="0" fontId="2" fillId="13" borderId="73" xfId="0" applyFont="1" applyFill="1" applyBorder="1" applyAlignment="1" applyProtection="1">
      <alignment horizontal="left" vertical="center"/>
    </xf>
    <xf numFmtId="0" fontId="15" fillId="2" borderId="1" xfId="0" applyFont="1" applyFill="1" applyBorder="1" applyAlignment="1" applyProtection="1">
      <alignment horizontal="left"/>
    </xf>
    <xf numFmtId="0" fontId="6" fillId="2" borderId="37" xfId="0" applyFont="1" applyFill="1" applyBorder="1" applyAlignment="1" applyProtection="1">
      <alignment horizontal="center" vertical="center" wrapText="1"/>
    </xf>
    <xf numFmtId="0" fontId="6" fillId="0" borderId="25" xfId="0" applyFont="1" applyBorder="1" applyAlignment="1" applyProtection="1">
      <alignment horizontal="center" vertical="center" wrapText="1"/>
    </xf>
    <xf numFmtId="0" fontId="6" fillId="0" borderId="38" xfId="0" applyFont="1" applyBorder="1" applyAlignment="1" applyProtection="1">
      <alignment horizontal="center" vertical="center" wrapText="1"/>
    </xf>
    <xf numFmtId="0" fontId="6" fillId="0" borderId="11" xfId="0" applyFont="1" applyBorder="1" applyAlignment="1" applyProtection="1">
      <alignment horizontal="center" vertical="center" wrapText="1"/>
    </xf>
    <xf numFmtId="0" fontId="6" fillId="0" borderId="16"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71" fillId="2" borderId="21" xfId="0" applyFont="1" applyFill="1" applyBorder="1" applyAlignment="1" applyProtection="1">
      <alignment horizontal="center" vertical="center"/>
    </xf>
    <xf numFmtId="0" fontId="19" fillId="2" borderId="21" xfId="0" applyFont="1" applyFill="1" applyBorder="1" applyAlignment="1" applyProtection="1">
      <alignment horizontal="center"/>
    </xf>
    <xf numFmtId="0" fontId="10" fillId="2" borderId="21" xfId="0" applyFont="1" applyFill="1" applyBorder="1" applyAlignment="1" applyProtection="1">
      <alignment horizontal="center"/>
    </xf>
    <xf numFmtId="0" fontId="11" fillId="0" borderId="0" xfId="0" applyFont="1" applyAlignment="1" applyProtection="1">
      <alignment horizontal="center" wrapText="1"/>
    </xf>
    <xf numFmtId="0" fontId="4" fillId="0" borderId="0" xfId="0" applyFont="1" applyAlignment="1" applyProtection="1">
      <alignment horizontal="center" wrapText="1"/>
    </xf>
    <xf numFmtId="0" fontId="6" fillId="0" borderId="15" xfId="0" applyFont="1" applyFill="1" applyBorder="1" applyAlignment="1" applyProtection="1">
      <alignment horizontal="center" wrapText="1"/>
    </xf>
    <xf numFmtId="0" fontId="6" fillId="0" borderId="17" xfId="0" applyFont="1" applyFill="1" applyBorder="1" applyAlignment="1" applyProtection="1">
      <alignment horizontal="center" wrapText="1"/>
    </xf>
    <xf numFmtId="0" fontId="6" fillId="0" borderId="16" xfId="0" applyFont="1" applyFill="1" applyBorder="1" applyAlignment="1" applyProtection="1">
      <alignment horizontal="center" wrapText="1"/>
    </xf>
    <xf numFmtId="0" fontId="6" fillId="0" borderId="18" xfId="0" applyFont="1" applyFill="1" applyBorder="1" applyAlignment="1" applyProtection="1">
      <alignment horizontal="center" wrapText="1"/>
    </xf>
    <xf numFmtId="0" fontId="15" fillId="2" borderId="31" xfId="0" applyFont="1" applyFill="1" applyBorder="1" applyAlignment="1" applyProtection="1">
      <alignment horizontal="left"/>
      <protection locked="0"/>
    </xf>
    <xf numFmtId="0" fontId="15" fillId="2" borderId="32" xfId="0" applyFont="1" applyFill="1" applyBorder="1" applyAlignment="1" applyProtection="1">
      <alignment horizontal="left"/>
      <protection locked="0"/>
    </xf>
    <xf numFmtId="0" fontId="15" fillId="2" borderId="28" xfId="0" applyFont="1" applyFill="1" applyBorder="1" applyAlignment="1" applyProtection="1">
      <alignment horizontal="left"/>
      <protection locked="0"/>
    </xf>
    <xf numFmtId="0" fontId="15" fillId="2" borderId="8" xfId="0" applyFont="1" applyFill="1" applyBorder="1" applyAlignment="1" applyProtection="1">
      <alignment horizontal="left"/>
      <protection locked="0"/>
    </xf>
    <xf numFmtId="0" fontId="15" fillId="2" borderId="80" xfId="0" applyFont="1" applyFill="1" applyBorder="1" applyAlignment="1" applyProtection="1">
      <alignment horizontal="left"/>
      <protection locked="0"/>
    </xf>
    <xf numFmtId="0" fontId="15" fillId="2" borderId="6" xfId="0" applyFont="1" applyFill="1" applyBorder="1" applyAlignment="1" applyProtection="1">
      <alignment horizontal="left"/>
      <protection locked="0"/>
    </xf>
    <xf numFmtId="0" fontId="5" fillId="2" borderId="28" xfId="0" applyFont="1" applyFill="1" applyBorder="1" applyAlignment="1" applyProtection="1">
      <alignment horizontal="left"/>
      <protection locked="0"/>
    </xf>
    <xf numFmtId="0" fontId="5" fillId="2" borderId="8" xfId="0" applyFont="1" applyFill="1" applyBorder="1" applyAlignment="1" applyProtection="1">
      <alignment horizontal="left"/>
      <protection locked="0"/>
    </xf>
    <xf numFmtId="0" fontId="5" fillId="2" borderId="20" xfId="0" applyFont="1" applyFill="1" applyBorder="1" applyAlignment="1" applyProtection="1">
      <alignment horizontal="left"/>
      <protection locked="0"/>
    </xf>
    <xf numFmtId="0" fontId="0" fillId="0" borderId="8" xfId="0" applyBorder="1" applyAlignment="1" applyProtection="1">
      <alignment horizontal="left"/>
      <protection locked="0"/>
    </xf>
    <xf numFmtId="0" fontId="15" fillId="2" borderId="114" xfId="0" applyFont="1" applyFill="1" applyBorder="1" applyAlignment="1" applyProtection="1">
      <alignment horizontal="left"/>
      <protection locked="0"/>
    </xf>
    <xf numFmtId="0" fontId="15" fillId="0" borderId="6" xfId="0" applyFont="1" applyBorder="1" applyAlignment="1" applyProtection="1">
      <alignment horizontal="left"/>
      <protection locked="0"/>
    </xf>
    <xf numFmtId="0" fontId="5" fillId="2" borderId="83" xfId="0" applyFont="1" applyFill="1" applyBorder="1" applyAlignment="1" applyProtection="1">
      <alignment horizontal="left"/>
      <protection locked="0"/>
    </xf>
    <xf numFmtId="0" fontId="5" fillId="2" borderId="85" xfId="0" applyFont="1" applyFill="1" applyBorder="1" applyAlignment="1" applyProtection="1">
      <alignment horizontal="left"/>
      <protection locked="0"/>
    </xf>
    <xf numFmtId="0" fontId="5" fillId="2" borderId="104" xfId="0" applyFont="1" applyFill="1" applyBorder="1" applyAlignment="1" applyProtection="1">
      <alignment horizontal="left"/>
      <protection locked="0"/>
    </xf>
    <xf numFmtId="0" fontId="0" fillId="0" borderId="85" xfId="0" applyBorder="1" applyAlignment="1" applyProtection="1">
      <alignment horizontal="left"/>
      <protection locked="0"/>
    </xf>
    <xf numFmtId="0" fontId="1" fillId="2" borderId="6" xfId="0" applyFont="1" applyFill="1" applyBorder="1" applyAlignment="1" applyProtection="1">
      <alignment horizontal="left"/>
    </xf>
    <xf numFmtId="0" fontId="1" fillId="0" borderId="1" xfId="0" applyFont="1" applyBorder="1" applyAlignment="1" applyProtection="1">
      <alignment horizontal="center"/>
    </xf>
    <xf numFmtId="0" fontId="1" fillId="0" borderId="6" xfId="0" applyFont="1" applyBorder="1" applyAlignment="1" applyProtection="1"/>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0" xfId="0" applyFont="1" applyBorder="1" applyAlignment="1" applyProtection="1">
      <alignment horizontal="center"/>
    </xf>
    <xf numFmtId="0" fontId="11" fillId="0" borderId="13" xfId="0" applyFont="1" applyBorder="1" applyAlignment="1" applyProtection="1">
      <alignment horizontal="center"/>
    </xf>
    <xf numFmtId="0" fontId="4" fillId="0" borderId="0" xfId="0" applyFont="1" applyBorder="1" applyAlignment="1" applyProtection="1">
      <alignment horizontal="center"/>
    </xf>
    <xf numFmtId="0" fontId="4" fillId="0" borderId="13" xfId="0" applyFont="1" applyBorder="1" applyAlignment="1" applyProtection="1">
      <alignment horizontal="center"/>
    </xf>
    <xf numFmtId="0" fontId="2" fillId="0" borderId="0" xfId="0" applyFont="1" applyBorder="1" applyAlignment="1" applyProtection="1">
      <alignment horizontal="center"/>
    </xf>
    <xf numFmtId="0" fontId="2" fillId="0" borderId="13" xfId="0" applyFont="1" applyBorder="1" applyAlignment="1" applyProtection="1">
      <alignment horizontal="center"/>
    </xf>
    <xf numFmtId="0" fontId="2" fillId="0" borderId="86" xfId="0" applyFont="1" applyFill="1" applyBorder="1" applyAlignment="1" applyProtection="1">
      <alignment horizontal="center" vertical="center"/>
    </xf>
    <xf numFmtId="0" fontId="2" fillId="0" borderId="63" xfId="0" applyFont="1" applyFill="1" applyBorder="1" applyAlignment="1" applyProtection="1">
      <alignment horizontal="center" vertical="center"/>
    </xf>
    <xf numFmtId="0" fontId="2" fillId="0" borderId="102" xfId="0" applyFont="1" applyFill="1" applyBorder="1" applyAlignment="1" applyProtection="1">
      <alignment horizontal="center" vertical="center"/>
    </xf>
    <xf numFmtId="0" fontId="0" fillId="8" borderId="3" xfId="0" applyFont="1" applyFill="1" applyBorder="1" applyAlignment="1" applyProtection="1">
      <alignment horizontal="left" vertical="center"/>
    </xf>
    <xf numFmtId="0" fontId="0" fillId="8" borderId="3" xfId="0" applyFont="1" applyFill="1" applyBorder="1" applyAlignment="1">
      <alignment horizontal="left" vertical="center"/>
    </xf>
    <xf numFmtId="0" fontId="23" fillId="2" borderId="3" xfId="0" applyFont="1" applyFill="1" applyBorder="1" applyAlignment="1" applyProtection="1">
      <alignment horizontal="center" vertical="center" wrapText="1"/>
    </xf>
    <xf numFmtId="0" fontId="2" fillId="4" borderId="87" xfId="0" applyFont="1" applyFill="1" applyBorder="1" applyAlignment="1" applyProtection="1">
      <alignment horizontal="center" vertical="center" wrapText="1"/>
    </xf>
    <xf numFmtId="0" fontId="2" fillId="4" borderId="25" xfId="0" applyFont="1" applyFill="1" applyBorder="1" applyAlignment="1" applyProtection="1">
      <alignment horizontal="center" vertical="center" wrapText="1"/>
    </xf>
    <xf numFmtId="0" fontId="2" fillId="4" borderId="26" xfId="0" applyFont="1" applyFill="1" applyBorder="1" applyAlignment="1" applyProtection="1">
      <alignment horizontal="center" vertical="center" wrapText="1"/>
    </xf>
    <xf numFmtId="0" fontId="2" fillId="4" borderId="9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91" xfId="0" applyFont="1" applyFill="1" applyBorder="1" applyAlignment="1" applyProtection="1">
      <alignment horizontal="center" vertical="center" wrapText="1"/>
    </xf>
    <xf numFmtId="0" fontId="0" fillId="0" borderId="88" xfId="0" applyBorder="1" applyAlignment="1" applyProtection="1">
      <alignment horizontal="left" vertical="center" wrapText="1" indent="2"/>
    </xf>
    <xf numFmtId="0" fontId="0" fillId="0" borderId="84" xfId="0" applyBorder="1" applyAlignment="1" applyProtection="1">
      <alignment horizontal="left" vertical="center" wrapText="1" indent="2"/>
    </xf>
    <xf numFmtId="0" fontId="0" fillId="0" borderId="86" xfId="0" applyBorder="1" applyAlignment="1" applyProtection="1">
      <alignment horizontal="left" vertical="center" wrapText="1" indent="2"/>
    </xf>
    <xf numFmtId="0" fontId="0" fillId="0" borderId="85" xfId="0" applyBorder="1" applyAlignment="1" applyProtection="1">
      <alignment horizontal="left" vertical="center" wrapText="1" indent="2"/>
    </xf>
    <xf numFmtId="0" fontId="2" fillId="4" borderId="12" xfId="0" applyFont="1" applyFill="1" applyBorder="1" applyAlignment="1" applyProtection="1">
      <alignment horizontal="center" vertical="center" wrapText="1"/>
    </xf>
    <xf numFmtId="0" fontId="2" fillId="4" borderId="0" xfId="0" applyFont="1" applyFill="1" applyBorder="1" applyAlignment="1" applyProtection="1">
      <alignment horizontal="center" vertical="center" wrapText="1"/>
    </xf>
    <xf numFmtId="0" fontId="2" fillId="4" borderId="13" xfId="0" applyFont="1" applyFill="1" applyBorder="1" applyAlignment="1" applyProtection="1">
      <alignment horizontal="center" vertical="center" wrapText="1"/>
    </xf>
    <xf numFmtId="0" fontId="0" fillId="0" borderId="10" xfId="0" applyBorder="1" applyAlignment="1" applyProtection="1">
      <alignment horizontal="left" vertical="center" wrapText="1" indent="2"/>
    </xf>
    <xf numFmtId="0" fontId="0" fillId="0" borderId="8" xfId="0" applyBorder="1" applyAlignment="1" applyProtection="1">
      <alignment horizontal="left" vertical="center" wrapText="1" indent="2"/>
    </xf>
    <xf numFmtId="0" fontId="1" fillId="2" borderId="88" xfId="0" applyFont="1" applyFill="1" applyBorder="1" applyAlignment="1" applyProtection="1">
      <alignment horizontal="left" vertical="center" indent="2"/>
    </xf>
    <xf numFmtId="0" fontId="1" fillId="2" borderId="59" xfId="0" applyFont="1" applyFill="1" applyBorder="1" applyAlignment="1" applyProtection="1">
      <alignment horizontal="left" vertical="center" indent="2"/>
    </xf>
    <xf numFmtId="0" fontId="1" fillId="2" borderId="84" xfId="0" applyFont="1" applyFill="1" applyBorder="1" applyAlignment="1" applyProtection="1">
      <alignment horizontal="left" vertical="center" indent="2"/>
    </xf>
    <xf numFmtId="0" fontId="1" fillId="2" borderId="10" xfId="0" applyFont="1" applyFill="1" applyBorder="1" applyAlignment="1" applyProtection="1">
      <alignment horizontal="left" vertical="center" indent="2"/>
    </xf>
    <xf numFmtId="0" fontId="1" fillId="2" borderId="2" xfId="0" applyFont="1" applyFill="1" applyBorder="1" applyAlignment="1" applyProtection="1">
      <alignment horizontal="left" vertical="center" indent="2"/>
    </xf>
    <xf numFmtId="0" fontId="1" fillId="2" borderId="8" xfId="0" applyFont="1" applyFill="1" applyBorder="1" applyAlignment="1" applyProtection="1">
      <alignment horizontal="left" vertical="center" indent="2"/>
    </xf>
    <xf numFmtId="0" fontId="1" fillId="2" borderId="86" xfId="0" applyFont="1" applyFill="1" applyBorder="1" applyAlignment="1" applyProtection="1">
      <alignment horizontal="left" vertical="center" indent="2"/>
    </xf>
    <xf numFmtId="0" fontId="1" fillId="2" borderId="63" xfId="0" applyFont="1" applyFill="1" applyBorder="1" applyAlignment="1" applyProtection="1">
      <alignment horizontal="left" vertical="center" indent="2"/>
    </xf>
    <xf numFmtId="0" fontId="1" fillId="2" borderId="85" xfId="0" applyFont="1" applyFill="1" applyBorder="1" applyAlignment="1" applyProtection="1">
      <alignment horizontal="left" vertical="center" indent="2"/>
    </xf>
    <xf numFmtId="0" fontId="2" fillId="4" borderId="95" xfId="0" applyFont="1" applyFill="1" applyBorder="1" applyAlignment="1" applyProtection="1">
      <alignment horizontal="center" vertical="center" wrapText="1"/>
    </xf>
    <xf numFmtId="0" fontId="2" fillId="4" borderId="55" xfId="0" applyFont="1" applyFill="1" applyBorder="1" applyAlignment="1" applyProtection="1">
      <alignment horizontal="center" vertical="center" wrapText="1"/>
    </xf>
    <xf numFmtId="0" fontId="2" fillId="4" borderId="70" xfId="0" applyFont="1" applyFill="1" applyBorder="1" applyAlignment="1" applyProtection="1">
      <alignment horizontal="center" vertical="center" wrapText="1"/>
    </xf>
    <xf numFmtId="0" fontId="2" fillId="4" borderId="56" xfId="0" applyFont="1" applyFill="1" applyBorder="1" applyAlignment="1" applyProtection="1">
      <alignment horizontal="center" vertical="center" wrapText="1"/>
    </xf>
    <xf numFmtId="0" fontId="0" fillId="0" borderId="56" xfId="0" applyBorder="1" applyAlignment="1" applyProtection="1">
      <alignment horizontal="left" vertical="center" wrapText="1" indent="2"/>
    </xf>
    <xf numFmtId="0" fontId="0" fillId="0" borderId="95" xfId="0" applyBorder="1" applyAlignment="1" applyProtection="1">
      <alignment horizontal="left" vertical="center" wrapText="1" indent="2"/>
    </xf>
    <xf numFmtId="0" fontId="0" fillId="0" borderId="25" xfId="0" applyBorder="1" applyAlignment="1" applyProtection="1">
      <alignment horizontal="center" vertical="center" wrapText="1"/>
    </xf>
    <xf numFmtId="0" fontId="0" fillId="0" borderId="26" xfId="0" applyBorder="1" applyAlignment="1" applyProtection="1">
      <alignment horizontal="center" vertical="center" wrapText="1"/>
    </xf>
    <xf numFmtId="0" fontId="0" fillId="0" borderId="92"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91" xfId="0" applyBorder="1" applyAlignment="1" applyProtection="1">
      <alignment horizontal="center" vertical="center" wrapText="1"/>
    </xf>
    <xf numFmtId="0" fontId="0" fillId="0" borderId="59" xfId="0" applyBorder="1" applyAlignment="1" applyProtection="1">
      <alignment horizontal="left" vertical="center" wrapText="1" indent="2"/>
    </xf>
    <xf numFmtId="0" fontId="2" fillId="8" borderId="54" xfId="0" applyFont="1" applyFill="1" applyBorder="1" applyAlignment="1" applyProtection="1">
      <alignment horizontal="center" vertical="center"/>
    </xf>
    <xf numFmtId="0" fontId="0" fillId="0" borderId="107" xfId="0" applyBorder="1" applyAlignment="1">
      <alignment horizontal="center" vertical="center"/>
    </xf>
    <xf numFmtId="0" fontId="2" fillId="5" borderId="55" xfId="0" applyFont="1" applyFill="1" applyBorder="1" applyAlignment="1" applyProtection="1">
      <alignment horizontal="left" vertical="center"/>
    </xf>
    <xf numFmtId="0" fontId="0" fillId="2" borderId="55" xfId="0" applyFill="1" applyBorder="1" applyAlignment="1" applyProtection="1">
      <alignment horizontal="left" vertical="center" indent="2"/>
    </xf>
    <xf numFmtId="0" fontId="2" fillId="4" borderId="24" xfId="0" applyFont="1" applyFill="1" applyBorder="1" applyAlignment="1" applyProtection="1">
      <alignment horizontal="center" vertical="center" wrapText="1"/>
    </xf>
    <xf numFmtId="0" fontId="2" fillId="4" borderId="44" xfId="0" applyFont="1" applyFill="1" applyBorder="1" applyAlignment="1" applyProtection="1">
      <alignment horizontal="center" vertical="center" wrapText="1"/>
    </xf>
    <xf numFmtId="0" fontId="0" fillId="2" borderId="87" xfId="0" applyFill="1" applyBorder="1" applyAlignment="1" applyProtection="1">
      <alignment horizontal="left" vertical="center" indent="2"/>
    </xf>
    <xf numFmtId="0" fontId="0" fillId="2" borderId="25" xfId="0" applyFill="1" applyBorder="1" applyAlignment="1" applyProtection="1">
      <alignment horizontal="left" vertical="center" indent="2"/>
    </xf>
    <xf numFmtId="0" fontId="0" fillId="2" borderId="26" xfId="0" applyFill="1" applyBorder="1" applyAlignment="1" applyProtection="1">
      <alignment horizontal="left" vertical="center" indent="2"/>
    </xf>
    <xf numFmtId="0" fontId="0" fillId="2" borderId="3" xfId="0" applyFill="1" applyBorder="1" applyAlignment="1" applyProtection="1">
      <alignment horizontal="left" vertical="center" indent="2"/>
    </xf>
    <xf numFmtId="0" fontId="0" fillId="2" borderId="92" xfId="0" applyFill="1" applyBorder="1" applyAlignment="1" applyProtection="1">
      <alignment horizontal="left" vertical="center" indent="2"/>
    </xf>
    <xf numFmtId="0" fontId="0" fillId="2" borderId="21" xfId="0" applyFill="1" applyBorder="1" applyAlignment="1" applyProtection="1">
      <alignment horizontal="left" vertical="center" indent="2"/>
    </xf>
    <xf numFmtId="0" fontId="0" fillId="2" borderId="91" xfId="0" applyFill="1" applyBorder="1" applyAlignment="1" applyProtection="1">
      <alignment horizontal="left" vertical="center" indent="2"/>
    </xf>
    <xf numFmtId="0" fontId="0" fillId="2" borderId="10" xfId="0" applyFill="1" applyBorder="1" applyAlignment="1" applyProtection="1">
      <alignment horizontal="left" vertical="center" indent="2"/>
    </xf>
    <xf numFmtId="0" fontId="0" fillId="2" borderId="2" xfId="0" applyFill="1" applyBorder="1" applyAlignment="1" applyProtection="1">
      <alignment horizontal="left" vertical="center" indent="2"/>
    </xf>
    <xf numFmtId="0" fontId="0" fillId="2" borderId="8" xfId="0" applyFill="1" applyBorder="1" applyAlignment="1" applyProtection="1">
      <alignment horizontal="left" vertical="center" indent="2"/>
    </xf>
    <xf numFmtId="0" fontId="1" fillId="2" borderId="92" xfId="0" applyFont="1" applyFill="1" applyBorder="1" applyAlignment="1" applyProtection="1">
      <alignment horizontal="left" vertical="center" indent="2"/>
    </xf>
    <xf numFmtId="0" fontId="0" fillId="3" borderId="0" xfId="0" applyFill="1" applyBorder="1" applyAlignment="1" applyProtection="1">
      <protection locked="0"/>
    </xf>
    <xf numFmtId="0" fontId="0" fillId="0" borderId="11" xfId="0" applyBorder="1" applyAlignment="1" applyProtection="1">
      <protection locked="0"/>
    </xf>
    <xf numFmtId="0" fontId="35" fillId="0" borderId="27" xfId="0" applyFont="1" applyBorder="1" applyAlignment="1" applyProtection="1">
      <alignment horizontal="center"/>
    </xf>
    <xf numFmtId="0" fontId="0" fillId="0" borderId="27" xfId="0" applyBorder="1" applyAlignment="1" applyProtection="1">
      <alignment horizontal="center"/>
    </xf>
    <xf numFmtId="0" fontId="2" fillId="8" borderId="87" xfId="0" applyFont="1" applyFill="1" applyBorder="1" applyAlignment="1" applyProtection="1">
      <alignment horizontal="center" vertical="center" wrapText="1"/>
    </xf>
    <xf numFmtId="0" fontId="2" fillId="8" borderId="25"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8" borderId="12" xfId="0" applyFont="1" applyFill="1" applyBorder="1" applyAlignment="1" applyProtection="1">
      <alignment horizontal="center" vertical="center" wrapText="1"/>
    </xf>
    <xf numFmtId="0" fontId="2" fillId="8" borderId="0" xfId="0" applyFont="1" applyFill="1" applyBorder="1" applyAlignment="1" applyProtection="1">
      <alignment horizontal="center" vertical="center" wrapText="1"/>
    </xf>
    <xf numFmtId="0" fontId="2" fillId="8" borderId="13" xfId="0" applyFont="1" applyFill="1" applyBorder="1" applyAlignment="1" applyProtection="1">
      <alignment horizontal="center" vertical="center" wrapText="1"/>
    </xf>
    <xf numFmtId="0" fontId="2" fillId="8" borderId="71"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34" xfId="0" applyFont="1" applyFill="1" applyBorder="1" applyAlignment="1" applyProtection="1">
      <alignment horizontal="center" vertical="center" wrapText="1"/>
    </xf>
    <xf numFmtId="0" fontId="1" fillId="0" borderId="88" xfId="0" applyFont="1" applyFill="1" applyBorder="1" applyAlignment="1" applyProtection="1">
      <alignment horizontal="left" vertical="center" indent="2"/>
    </xf>
    <xf numFmtId="0" fontId="1" fillId="0" borderId="59" xfId="0" applyFont="1" applyFill="1" applyBorder="1" applyAlignment="1" applyProtection="1">
      <alignment horizontal="left" vertical="center" indent="2"/>
    </xf>
    <xf numFmtId="0" fontId="1" fillId="0" borderId="6" xfId="0" applyFont="1" applyFill="1" applyBorder="1" applyAlignment="1" applyProtection="1">
      <alignment horizontal="left" vertical="center" indent="2"/>
    </xf>
    <xf numFmtId="0" fontId="1" fillId="0" borderId="10" xfId="0" applyFont="1" applyFill="1" applyBorder="1" applyAlignment="1" applyProtection="1">
      <alignment horizontal="left" vertical="center" indent="2"/>
    </xf>
    <xf numFmtId="0" fontId="1" fillId="0" borderId="2" xfId="0" applyFont="1" applyFill="1" applyBorder="1" applyAlignment="1" applyProtection="1">
      <alignment horizontal="left" vertical="center" indent="2"/>
    </xf>
    <xf numFmtId="0" fontId="1" fillId="0" borderId="8" xfId="0" applyFont="1" applyFill="1" applyBorder="1" applyAlignment="1" applyProtection="1">
      <alignment horizontal="left" vertical="center" indent="2"/>
    </xf>
    <xf numFmtId="0" fontId="1" fillId="0" borderId="39" xfId="0" applyFont="1" applyFill="1" applyBorder="1" applyAlignment="1" applyProtection="1">
      <alignment horizontal="left" vertical="center" indent="2"/>
    </xf>
    <xf numFmtId="0" fontId="1" fillId="0" borderId="111" xfId="0" applyFont="1" applyFill="1" applyBorder="1" applyAlignment="1" applyProtection="1">
      <alignment horizontal="left" vertical="center" indent="2"/>
    </xf>
    <xf numFmtId="0" fontId="1" fillId="0" borderId="41" xfId="0" applyFont="1" applyFill="1" applyBorder="1" applyAlignment="1" applyProtection="1">
      <alignment horizontal="left" vertical="center" indent="2"/>
    </xf>
    <xf numFmtId="0" fontId="9" fillId="5" borderId="0" xfId="0" applyFont="1" applyFill="1" applyBorder="1" applyAlignment="1" applyProtection="1">
      <alignment horizontal="left"/>
    </xf>
    <xf numFmtId="0" fontId="0" fillId="3" borderId="0" xfId="0" applyFill="1" applyBorder="1" applyAlignment="1" applyProtection="1">
      <alignment horizontal="center"/>
      <protection locked="0"/>
    </xf>
    <xf numFmtId="0" fontId="0" fillId="3" borderId="11" xfId="0" applyFill="1" applyBorder="1" applyAlignment="1" applyProtection="1">
      <alignment horizontal="center"/>
      <protection locked="0"/>
    </xf>
    <xf numFmtId="0" fontId="6" fillId="2" borderId="0" xfId="0" applyFont="1" applyFill="1" applyBorder="1" applyAlignment="1" applyProtection="1">
      <alignment wrapText="1"/>
      <protection locked="0"/>
    </xf>
    <xf numFmtId="0" fontId="0" fillId="0" borderId="0" xfId="0" applyBorder="1" applyAlignment="1">
      <alignment wrapText="1"/>
    </xf>
    <xf numFmtId="0" fontId="0" fillId="0" borderId="1" xfId="0" applyBorder="1" applyAlignment="1">
      <alignment horizontal="center"/>
    </xf>
    <xf numFmtId="0" fontId="15" fillId="0" borderId="14" xfId="0" applyNumberFormat="1" applyFont="1" applyFill="1" applyBorder="1" applyAlignment="1" applyProtection="1">
      <alignment horizontal="center" wrapText="1"/>
    </xf>
    <xf numFmtId="0" fontId="15" fillId="0" borderId="14" xfId="0" applyFont="1" applyFill="1" applyBorder="1" applyAlignment="1" applyProtection="1">
      <alignment horizontal="center" wrapText="1"/>
    </xf>
    <xf numFmtId="0" fontId="15" fillId="0" borderId="0" xfId="0" applyFont="1" applyFill="1" applyBorder="1" applyAlignment="1" applyProtection="1">
      <alignment horizontal="center" wrapText="1"/>
    </xf>
    <xf numFmtId="0" fontId="15" fillId="0" borderId="2" xfId="0" applyNumberFormat="1" applyFont="1" applyFill="1" applyBorder="1" applyAlignment="1" applyProtection="1">
      <alignment horizontal="left" wrapText="1"/>
    </xf>
    <xf numFmtId="0" fontId="6" fillId="0" borderId="0" xfId="0" applyFont="1" applyAlignment="1">
      <alignment horizontal="center"/>
    </xf>
    <xf numFmtId="0" fontId="15" fillId="0" borderId="2" xfId="0" applyNumberFormat="1" applyFont="1" applyBorder="1" applyAlignment="1" applyProtection="1">
      <alignment horizontal="left" wrapText="1"/>
    </xf>
    <xf numFmtId="167" fontId="15" fillId="0" borderId="2" xfId="0" applyNumberFormat="1" applyFont="1" applyFill="1" applyBorder="1" applyAlignment="1" applyProtection="1">
      <alignment horizontal="left" wrapText="1"/>
    </xf>
    <xf numFmtId="167" fontId="15" fillId="0" borderId="2" xfId="0" applyNumberFormat="1" applyFont="1" applyBorder="1" applyAlignment="1" applyProtection="1">
      <alignment horizontal="left" wrapText="1"/>
    </xf>
    <xf numFmtId="0" fontId="11" fillId="0" borderId="0" xfId="0" applyFont="1" applyAlignment="1">
      <alignment horizontal="center"/>
    </xf>
    <xf numFmtId="0" fontId="4" fillId="0" borderId="0" xfId="0" applyFont="1" applyAlignment="1">
      <alignment horizontal="center"/>
    </xf>
    <xf numFmtId="0" fontId="6" fillId="0" borderId="0" xfId="0" applyFont="1" applyFill="1" applyBorder="1" applyAlignment="1" applyProtection="1">
      <alignment horizontal="center"/>
    </xf>
    <xf numFmtId="0" fontId="0" fillId="0" borderId="0" xfId="0"/>
    <xf numFmtId="0" fontId="15" fillId="0" borderId="1" xfId="0" applyNumberFormat="1" applyFont="1" applyFill="1" applyBorder="1" applyAlignment="1" applyProtection="1">
      <alignment horizontal="left" wrapText="1"/>
    </xf>
    <xf numFmtId="0" fontId="15" fillId="0" borderId="1" xfId="0" applyNumberFormat="1" applyFont="1" applyBorder="1" applyAlignment="1" applyProtection="1">
      <alignment horizontal="left" wrapText="1"/>
    </xf>
    <xf numFmtId="0" fontId="15" fillId="2" borderId="1" xfId="0" applyFont="1" applyFill="1" applyBorder="1" applyAlignment="1" applyProtection="1">
      <alignment horizontal="left"/>
      <protection locked="0"/>
    </xf>
    <xf numFmtId="0" fontId="6" fillId="2" borderId="0" xfId="0" applyFont="1" applyFill="1" applyBorder="1" applyAlignment="1" applyProtection="1">
      <alignment horizontal="left"/>
    </xf>
    <xf numFmtId="0" fontId="15" fillId="2" borderId="2" xfId="0" applyFont="1" applyFill="1" applyBorder="1" applyAlignment="1" applyProtection="1">
      <alignment horizontal="left"/>
      <protection locked="0"/>
    </xf>
    <xf numFmtId="169" fontId="15" fillId="2" borderId="10" xfId="0" applyNumberFormat="1" applyFont="1" applyFill="1" applyBorder="1" applyAlignment="1" applyProtection="1"/>
    <xf numFmtId="0" fontId="15" fillId="0" borderId="8" xfId="0" applyFont="1" applyBorder="1" applyProtection="1"/>
    <xf numFmtId="37" fontId="15" fillId="2" borderId="10" xfId="0" applyNumberFormat="1" applyFont="1" applyFill="1" applyBorder="1" applyAlignment="1" applyProtection="1">
      <alignment horizontal="right"/>
    </xf>
    <xf numFmtId="0" fontId="15" fillId="0" borderId="8" xfId="0" applyFont="1" applyBorder="1" applyAlignment="1" applyProtection="1">
      <alignment horizontal="right"/>
    </xf>
    <xf numFmtId="39" fontId="15" fillId="2" borderId="10" xfId="0" applyNumberFormat="1" applyFont="1" applyFill="1" applyBorder="1" applyAlignment="1" applyProtection="1">
      <alignment horizontal="right"/>
    </xf>
    <xf numFmtId="167" fontId="15" fillId="2" borderId="2" xfId="0" applyNumberFormat="1" applyFont="1" applyFill="1" applyBorder="1" applyAlignment="1" applyProtection="1">
      <alignment horizontal="left"/>
      <protection locked="0"/>
    </xf>
    <xf numFmtId="0" fontId="3" fillId="2" borderId="1" xfId="0" applyFont="1" applyFill="1" applyBorder="1" applyAlignment="1" applyProtection="1">
      <alignment horizontal="left"/>
      <protection locked="0"/>
    </xf>
    <xf numFmtId="0" fontId="0" fillId="0" borderId="1" xfId="0" applyBorder="1"/>
    <xf numFmtId="0" fontId="0" fillId="0" borderId="6" xfId="0" applyBorder="1"/>
    <xf numFmtId="44" fontId="3" fillId="2" borderId="2" xfId="2" applyFont="1" applyFill="1" applyBorder="1" applyAlignment="1" applyProtection="1">
      <alignment horizontal="left"/>
      <protection locked="0"/>
    </xf>
    <xf numFmtId="0" fontId="0" fillId="0" borderId="2" xfId="0" applyBorder="1"/>
    <xf numFmtId="0" fontId="8" fillId="4" borderId="22" xfId="0" applyFont="1" applyFill="1" applyBorder="1" applyAlignment="1" applyProtection="1">
      <alignment horizontal="center"/>
      <protection locked="0"/>
    </xf>
    <xf numFmtId="0" fontId="0" fillId="0" borderId="14" xfId="0" applyBorder="1"/>
    <xf numFmtId="0" fontId="0" fillId="0" borderId="23" xfId="0" applyBorder="1"/>
    <xf numFmtId="0" fontId="13" fillId="0" borderId="0" xfId="0" applyNumberFormat="1" applyFont="1" applyBorder="1" applyAlignment="1" applyProtection="1">
      <alignment horizontal="center"/>
      <protection locked="0"/>
    </xf>
    <xf numFmtId="0" fontId="13" fillId="0" borderId="0" xfId="0" applyFont="1" applyBorder="1" applyAlignment="1" applyProtection="1">
      <alignment horizontal="center"/>
      <protection locked="0"/>
    </xf>
    <xf numFmtId="0" fontId="15" fillId="3" borderId="11" xfId="0" applyFont="1" applyFill="1" applyBorder="1" applyAlignment="1" applyProtection="1">
      <alignment horizontal="center"/>
      <protection locked="0"/>
    </xf>
    <xf numFmtId="0" fontId="15" fillId="0" borderId="0" xfId="0" applyFont="1" applyFill="1" applyAlignment="1" applyProtection="1">
      <alignment horizontal="center"/>
      <protection locked="0"/>
    </xf>
  </cellXfs>
  <cellStyles count="4">
    <cellStyle name="Comma" xfId="1" builtinId="3"/>
    <cellStyle name="Currency" xfId="2" builtinId="4"/>
    <cellStyle name="Hyperlink" xfId="3" builtinId="8"/>
    <cellStyle name="Normal" xfId="0" builtinId="0"/>
  </cellStyles>
  <dxfs count="0"/>
  <tableStyles count="0" defaultTableStyle="TableStyleMedium9"/>
  <colors>
    <mruColors>
      <color rgb="FF5766D1"/>
      <color rgb="FF0066CC"/>
      <color rgb="FF3366FF"/>
      <color rgb="FFFFFF99"/>
      <color rgb="FFFFFF66"/>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Drop" dropLines="3" dropStyle="combo" dx="16" fmlaLink="'Lighting Savings Data Input'!$Q$12" fmlaRange="$A$92:$A$94" val="0"/>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xdr:from>
      <xdr:col>0</xdr:col>
      <xdr:colOff>47626</xdr:colOff>
      <xdr:row>26</xdr:row>
      <xdr:rowOff>38098</xdr:rowOff>
    </xdr:from>
    <xdr:to>
      <xdr:col>9</xdr:col>
      <xdr:colOff>600075</xdr:colOff>
      <xdr:row>26</xdr:row>
      <xdr:rowOff>1257300</xdr:rowOff>
    </xdr:to>
    <xdr:sp macro="" textlink="">
      <xdr:nvSpPr>
        <xdr:cNvPr id="2" name="TextBox 1"/>
        <xdr:cNvSpPr txBox="1"/>
      </xdr:nvSpPr>
      <xdr:spPr>
        <a:xfrm>
          <a:off x="47626" y="4943473"/>
          <a:ext cx="6467474" cy="12192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Arial" pitchFamily="34" charset="0"/>
              <a:ea typeface="+mn-ea"/>
              <a:cs typeface="Arial" pitchFamily="34" charset="0"/>
            </a:rPr>
            <a:t>The undersigned does hereby certify that 1) The undersigned, and not the cooperative, is solely responsible for the</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accuracy of the information contained in this application, 2) all rules of the Lighting Rebate program have</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been followed, and 3) the installation is complete. Further, the undersigned acknowledges that nothing contained in the application</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shall impose any liability on the cooperative for the work performed and information presented by the member’s engineer,</a:t>
          </a:r>
          <a:r>
            <a:rPr lang="en-US" sz="1100" baseline="0">
              <a:solidFill>
                <a:schemeClr val="dk1"/>
              </a:solidFill>
              <a:latin typeface="Arial" pitchFamily="34" charset="0"/>
              <a:ea typeface="+mn-ea"/>
              <a:cs typeface="Arial" pitchFamily="34" charset="0"/>
            </a:rPr>
            <a:t> </a:t>
          </a:r>
          <a:r>
            <a:rPr lang="en-US" sz="1100">
              <a:solidFill>
                <a:schemeClr val="dk1"/>
              </a:solidFill>
              <a:latin typeface="Arial" pitchFamily="34" charset="0"/>
              <a:ea typeface="+mn-ea"/>
              <a:cs typeface="Arial" pitchFamily="34" charset="0"/>
            </a:rPr>
            <a:t>contractor or vendor. Wright-Hennepin Cooperative Electric Association will be referred to hereafter in this application as "the cooperative"</a:t>
          </a:r>
          <a:r>
            <a:rPr lang="en-US" sz="1100" baseline="0">
              <a:solidFill>
                <a:schemeClr val="dk1"/>
              </a:solidFill>
              <a:latin typeface="Arial" pitchFamily="34" charset="0"/>
              <a:ea typeface="+mn-ea"/>
              <a:cs typeface="Arial" pitchFamily="34" charset="0"/>
            </a:rPr>
            <a:t> or as " W-H. "</a:t>
          </a:r>
          <a:r>
            <a:rPr lang="en-US" sz="1100">
              <a:solidFill>
                <a:schemeClr val="dk1"/>
              </a:solidFill>
              <a:latin typeface="Arial" pitchFamily="34" charset="0"/>
              <a:ea typeface="+mn-ea"/>
              <a:cs typeface="Arial" pitchFamily="34" charset="0"/>
            </a:rPr>
            <a:t> </a:t>
          </a:r>
          <a:endParaRPr lang="en-US">
            <a:latin typeface="Arial" pitchFamily="34" charset="0"/>
            <a:cs typeface="Arial" pitchFamily="34" charset="0"/>
          </a:endParaRPr>
        </a:p>
      </xdr:txBody>
    </xdr:sp>
    <xdr:clientData/>
  </xdr:twoCellAnchor>
  <xdr:twoCellAnchor editAs="oneCell">
    <xdr:from>
      <xdr:col>0</xdr:col>
      <xdr:colOff>66675</xdr:colOff>
      <xdr:row>0</xdr:row>
      <xdr:rowOff>57150</xdr:rowOff>
    </xdr:from>
    <xdr:to>
      <xdr:col>1</xdr:col>
      <xdr:colOff>485775</xdr:colOff>
      <xdr:row>4</xdr:row>
      <xdr:rowOff>78838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57150"/>
          <a:ext cx="1504950" cy="897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4</xdr:row>
      <xdr:rowOff>66675</xdr:rowOff>
    </xdr:from>
    <xdr:to>
      <xdr:col>4</xdr:col>
      <xdr:colOff>127635</xdr:colOff>
      <xdr:row>33</xdr:row>
      <xdr:rowOff>0</xdr:rowOff>
    </xdr:to>
    <xdr:sp macro="" textlink="">
      <xdr:nvSpPr>
        <xdr:cNvPr id="2" name="TextBox 1"/>
        <xdr:cNvSpPr txBox="1"/>
      </xdr:nvSpPr>
      <xdr:spPr>
        <a:xfrm>
          <a:off x="47625" y="874395"/>
          <a:ext cx="3722370" cy="4954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Specific Rules and Qualifications</a:t>
          </a:r>
        </a:p>
        <a:p>
          <a:r>
            <a:rPr lang="en-US" sz="1100" baseline="0" smtClean="0">
              <a:solidFill>
                <a:schemeClr val="dk1"/>
              </a:solidFill>
              <a:latin typeface="+mn-lt"/>
              <a:ea typeface="+mn-ea"/>
              <a:cs typeface="+mn-cs"/>
            </a:rPr>
            <a:t>The cooperative offers rebates to qualifying members who purchase and install qualifying energy-efficient lighting products in existing buildings. If the system configuration does not fit one of the prescriptive rebates shown, the project may still qualify for a rebate through the Custom Energy Rebate program. The Custom Energy Rebate requires review and approval by the participating member cooperative. Illuminating Engineering Society (IES) light levels are recommended.</a:t>
          </a:r>
        </a:p>
        <a:p>
          <a:r>
            <a:rPr lang="en-US" sz="1100" b="1" baseline="0" smtClean="0">
              <a:solidFill>
                <a:schemeClr val="dk1"/>
              </a:solidFill>
              <a:latin typeface="+mn-lt"/>
              <a:ea typeface="+mn-ea"/>
              <a:cs typeface="+mn-cs"/>
            </a:rPr>
            <a:t>1. Fluorescent T8 or T5 Lamps with Electronic Ballast</a:t>
          </a:r>
        </a:p>
        <a:p>
          <a:r>
            <a:rPr lang="en-US" sz="1100" baseline="0" smtClean="0">
              <a:solidFill>
                <a:schemeClr val="dk1"/>
              </a:solidFill>
              <a:latin typeface="+mn-lt"/>
              <a:ea typeface="+mn-ea"/>
              <a:cs typeface="+mn-cs"/>
            </a:rPr>
            <a:t>Rebates based on installed equipment of one-for-one replacement of incandescent fixtures, fluorescent T12 lamps controlled by magnetic ballasts, or other fixture type that produce similar kW savings.</a:t>
          </a:r>
        </a:p>
        <a:p>
          <a:r>
            <a:rPr lang="en-US" sz="1100" b="1" baseline="0" smtClean="0">
              <a:solidFill>
                <a:schemeClr val="dk1"/>
              </a:solidFill>
              <a:latin typeface="+mn-lt"/>
              <a:ea typeface="+mn-ea"/>
              <a:cs typeface="+mn-cs"/>
            </a:rPr>
            <a:t>2. Fluorescent Super T8 Lamps with Electronic Ballast</a:t>
          </a:r>
        </a:p>
        <a:p>
          <a:r>
            <a:rPr lang="en-US" sz="1100" baseline="0" smtClean="0">
              <a:solidFill>
                <a:schemeClr val="dk1"/>
              </a:solidFill>
              <a:latin typeface="+mn-lt"/>
              <a:ea typeface="+mn-ea"/>
              <a:cs typeface="+mn-cs"/>
            </a:rPr>
            <a:t>Rebate based on installed equipment of one-for-one replacement of incandescent fixtures, fluorescent T12 lamps controlled by magnetic ballasts, or other fixture type that produce similar kW savings. Super T8 systems must meet the following CEE criteria: – Lamps must produce at least 3,100 initial lumens; have a color-rendering index of (CRI) ≥81; have mean lamp lumens of per watt ≥90 for instant start ballast or ≥88 for programmed rapid start ballast; a lamp life of ≥24,000 hours (at 3 hrs/start); and have lumen maintenance of ≥94%.</a:t>
          </a:r>
        </a:p>
        <a:p>
          <a:r>
            <a:rPr lang="en-US" sz="1100" baseline="0" smtClean="0">
              <a:solidFill>
                <a:schemeClr val="dk1"/>
              </a:solidFill>
              <a:latin typeface="+mn-lt"/>
              <a:ea typeface="+mn-ea"/>
              <a:cs typeface="+mn-cs"/>
            </a:rPr>
            <a:t>– Ballasts must have a ballast efficacy factor (BEF) at least as high as the factors shown in the tables below.</a:t>
          </a:r>
        </a:p>
      </xdr:txBody>
    </xdr:sp>
    <xdr:clientData/>
  </xdr:twoCellAnchor>
  <xdr:twoCellAnchor>
    <xdr:from>
      <xdr:col>5</xdr:col>
      <xdr:colOff>57149</xdr:colOff>
      <xdr:row>4</xdr:row>
      <xdr:rowOff>66675</xdr:rowOff>
    </xdr:from>
    <xdr:to>
      <xdr:col>10</xdr:col>
      <xdr:colOff>542924</xdr:colOff>
      <xdr:row>48</xdr:row>
      <xdr:rowOff>0</xdr:rowOff>
    </xdr:to>
    <xdr:sp macro="" textlink="">
      <xdr:nvSpPr>
        <xdr:cNvPr id="3" name="TextBox 2"/>
        <xdr:cNvSpPr txBox="1"/>
      </xdr:nvSpPr>
      <xdr:spPr>
        <a:xfrm>
          <a:off x="3724274" y="885825"/>
          <a:ext cx="3552825" cy="8582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3. Low-wattage T8 Lamps</a:t>
          </a:r>
        </a:p>
        <a:p>
          <a:r>
            <a:rPr lang="en-US" sz="1100" baseline="0" smtClean="0">
              <a:solidFill>
                <a:schemeClr val="dk1"/>
              </a:solidFill>
              <a:latin typeface="+mn-lt"/>
              <a:ea typeface="+mn-ea"/>
              <a:cs typeface="+mn-cs"/>
            </a:rPr>
            <a:t>• Rebates are based on the installation of 4-ft T8 lamps 28W or less. Rebate is based on the number of lamps.</a:t>
          </a:r>
        </a:p>
        <a:p>
          <a:r>
            <a:rPr lang="en-US" sz="1100" baseline="0" smtClean="0">
              <a:solidFill>
                <a:schemeClr val="dk1"/>
              </a:solidFill>
              <a:latin typeface="+mn-lt"/>
              <a:ea typeface="+mn-ea"/>
              <a:cs typeface="+mn-cs"/>
            </a:rPr>
            <a:t>• Example A: Replace a 4-lamp 4-ft. T12 fixture with a 4-lamp 4-ft. T8 fixture with 28W T8 lamps; Rebate equals the T12 to T8 fixture retrofit rebate of $20 plus the low-wattage T8 rebate of $2.20 ($.55 x 4) for a total rebate of $22.20.</a:t>
          </a:r>
        </a:p>
        <a:p>
          <a:r>
            <a:rPr lang="en-US" sz="1100" baseline="0" smtClean="0">
              <a:solidFill>
                <a:schemeClr val="dk1"/>
              </a:solidFill>
              <a:latin typeface="+mn-lt"/>
              <a:ea typeface="+mn-ea"/>
              <a:cs typeface="+mn-cs"/>
            </a:rPr>
            <a:t>• Example B: Remove standard 32W 4-ft. T8 lamp from a fixture and install a 28W T8 lamp. Rebate equals $0.55.</a:t>
          </a:r>
        </a:p>
        <a:p>
          <a:r>
            <a:rPr lang="en-US" sz="1100" b="1" baseline="0" smtClean="0">
              <a:solidFill>
                <a:schemeClr val="dk1"/>
              </a:solidFill>
              <a:latin typeface="+mn-lt"/>
              <a:ea typeface="+mn-ea"/>
              <a:cs typeface="+mn-cs"/>
            </a:rPr>
            <a:t>4. High-bay Fluorescent T8 and T5HO Lamps with</a:t>
          </a:r>
        </a:p>
        <a:p>
          <a:r>
            <a:rPr lang="en-US" sz="1100" b="1" baseline="0" smtClean="0">
              <a:solidFill>
                <a:schemeClr val="dk1"/>
              </a:solidFill>
              <a:latin typeface="+mn-lt"/>
              <a:ea typeface="+mn-ea"/>
              <a:cs typeface="+mn-cs"/>
            </a:rPr>
            <a:t>Electronic Ballast</a:t>
          </a:r>
        </a:p>
        <a:p>
          <a:r>
            <a:rPr lang="en-US" sz="1100" baseline="0" smtClean="0">
              <a:solidFill>
                <a:schemeClr val="dk1"/>
              </a:solidFill>
              <a:latin typeface="+mn-lt"/>
              <a:ea typeface="+mn-ea"/>
              <a:cs typeface="+mn-cs"/>
            </a:rPr>
            <a:t>• Rebates are based on one-for-one replacement of various wattage HID fixtures including mercury vapor, high pressure sodium, metal halide, pulse start metal halide, or other fixture type that produce similar kW savings.  See table on inputs page for examples. </a:t>
          </a:r>
        </a:p>
        <a:p>
          <a:r>
            <a:rPr lang="en-US" sz="1100" baseline="0" smtClean="0">
              <a:solidFill>
                <a:schemeClr val="dk1"/>
              </a:solidFill>
              <a:latin typeface="+mn-lt"/>
              <a:ea typeface="+mn-ea"/>
              <a:cs typeface="+mn-cs"/>
            </a:rPr>
            <a:t>• High-bay fluorescent T8, T8 VHO, and T5 HO of various lamp quantities must maintain corresponding lumen output and produce kW savings  based on their respective replacements.   Fixtures must meet the following conditions: </a:t>
          </a:r>
        </a:p>
        <a:p>
          <a:r>
            <a:rPr lang="en-US" sz="1100" baseline="0" smtClean="0">
              <a:solidFill>
                <a:schemeClr val="dk1"/>
              </a:solidFill>
              <a:latin typeface="+mn-lt"/>
              <a:ea typeface="+mn-ea"/>
              <a:cs typeface="+mn-cs"/>
            </a:rPr>
            <a:t>– Lumen maintenance &gt;90%</a:t>
          </a:r>
        </a:p>
        <a:p>
          <a:r>
            <a:rPr lang="en-US" sz="1100" baseline="0" smtClean="0">
              <a:solidFill>
                <a:schemeClr val="dk1"/>
              </a:solidFill>
              <a:latin typeface="+mn-lt"/>
              <a:ea typeface="+mn-ea"/>
              <a:cs typeface="+mn-cs"/>
            </a:rPr>
            <a:t>– Fixture efficiency &gt;80%</a:t>
          </a:r>
        </a:p>
        <a:p>
          <a:r>
            <a:rPr lang="en-US" sz="1100" baseline="0" smtClean="0">
              <a:solidFill>
                <a:schemeClr val="dk1"/>
              </a:solidFill>
              <a:latin typeface="+mn-lt"/>
              <a:ea typeface="+mn-ea"/>
              <a:cs typeface="+mn-cs"/>
            </a:rPr>
            <a:t>– Fixtures must have reflectors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•Fixtures with individual automatic controls installed qualify to receive additional rebate per fixture.</a:t>
          </a:r>
          <a:endParaRPr lang="en-US" sz="1100" baseline="0" smtClean="0">
            <a:solidFill>
              <a:schemeClr val="dk1"/>
            </a:solidFill>
            <a:latin typeface="+mn-lt"/>
            <a:ea typeface="+mn-ea"/>
            <a:cs typeface="+mn-cs"/>
          </a:endParaRPr>
        </a:p>
        <a:p>
          <a:r>
            <a:rPr lang="en-US" sz="1100" b="1" baseline="0" smtClean="0">
              <a:solidFill>
                <a:schemeClr val="dk1"/>
              </a:solidFill>
              <a:latin typeface="+mn-lt"/>
              <a:ea typeface="+mn-ea"/>
              <a:cs typeface="+mn-cs"/>
            </a:rPr>
            <a:t>5. Compact Fluorescent Fixtures (CFLs)</a:t>
          </a:r>
        </a:p>
        <a:p>
          <a:r>
            <a:rPr lang="en-US" sz="1100" baseline="0" smtClean="0">
              <a:solidFill>
                <a:schemeClr val="dk1"/>
              </a:solidFill>
              <a:latin typeface="+mn-lt"/>
              <a:ea typeface="+mn-ea"/>
              <a:cs typeface="+mn-cs"/>
            </a:rPr>
            <a:t>Rebates are based on one-for-one replacement of</a:t>
          </a:r>
        </a:p>
        <a:p>
          <a:r>
            <a:rPr lang="en-US" sz="1100" baseline="0" smtClean="0">
              <a:solidFill>
                <a:schemeClr val="dk1"/>
              </a:solidFill>
              <a:latin typeface="+mn-lt"/>
              <a:ea typeface="+mn-ea"/>
              <a:cs typeface="+mn-cs"/>
            </a:rPr>
            <a:t>incandescent fixtures with new hard-wired (dedicated) or modular fixtures containing pin based CFLs. For fixtures that house more than one lamp, the rebate is based on the total fixture wattage. (i.e., one fixture that houses (2) 18W CFLs would be rebated as (1) 36W CFL fixture). Screw based CFLs qualify at lower monetary levels.</a:t>
          </a:r>
        </a:p>
        <a:p>
          <a:r>
            <a:rPr lang="en-US" sz="1100" b="1" baseline="0" smtClean="0">
              <a:solidFill>
                <a:schemeClr val="dk1"/>
              </a:solidFill>
              <a:latin typeface="+mn-lt"/>
              <a:ea typeface="+mn-ea"/>
              <a:cs typeface="+mn-cs"/>
            </a:rPr>
            <a:t>6. Industrial Multi-Compact Fluorescent Fixtures</a:t>
          </a:r>
        </a:p>
        <a:p>
          <a:r>
            <a:rPr lang="en-US" sz="1100" baseline="0" smtClean="0">
              <a:solidFill>
                <a:schemeClr val="dk1"/>
              </a:solidFill>
              <a:latin typeface="+mn-lt"/>
              <a:ea typeface="+mn-ea"/>
              <a:cs typeface="+mn-cs"/>
            </a:rPr>
            <a:t>Rebates are based on one-for-one replacement of metal halide or fluorescent T12 lamps controlled by magnetic ballasts.</a:t>
          </a:r>
        </a:p>
        <a:p>
          <a:r>
            <a:rPr lang="en-US" sz="1100" b="1" baseline="0" smtClean="0">
              <a:solidFill>
                <a:schemeClr val="dk1"/>
              </a:solidFill>
              <a:latin typeface="+mn-lt"/>
              <a:ea typeface="+mn-ea"/>
              <a:cs typeface="+mn-cs"/>
            </a:rPr>
            <a:t>7. High Pressure Sodium (HPS) Fixtures</a:t>
          </a:r>
        </a:p>
        <a:p>
          <a:r>
            <a:rPr lang="en-US" sz="1100" baseline="0" smtClean="0">
              <a:solidFill>
                <a:schemeClr val="dk1"/>
              </a:solidFill>
              <a:latin typeface="+mn-lt"/>
              <a:ea typeface="+mn-ea"/>
              <a:cs typeface="+mn-cs"/>
            </a:rPr>
            <a:t>Rebates are based on one-for-one replacement of incandescent , metal halide, or mercury vapor fixtures. High pressure sodium lamp wattage must be lower than existing lamp wattage.</a:t>
          </a:r>
        </a:p>
        <a:p>
          <a:r>
            <a:rPr lang="en-US" sz="1100" b="1" baseline="0" smtClean="0">
              <a:solidFill>
                <a:schemeClr val="dk1"/>
              </a:solidFill>
              <a:latin typeface="+mn-lt"/>
              <a:ea typeface="+mn-ea"/>
              <a:cs typeface="+mn-cs"/>
            </a:rPr>
            <a:t>8. Pulse-Start Metal Halide (PSMH) Fixtures</a:t>
          </a:r>
        </a:p>
        <a:p>
          <a:r>
            <a:rPr lang="en-US" sz="1100" baseline="0" smtClean="0">
              <a:solidFill>
                <a:schemeClr val="dk1"/>
              </a:solidFill>
              <a:latin typeface="+mn-lt"/>
              <a:ea typeface="+mn-ea"/>
              <a:cs typeface="+mn-cs"/>
            </a:rPr>
            <a:t>Rebates are based on one-for-one replacement of incandescent, mercury vapor, high pressure sodium, or metal halide fixtures. Pulse-start lamp wattage must be lower than existing lamp wattage.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47624</xdr:colOff>
      <xdr:row>4</xdr:row>
      <xdr:rowOff>95250</xdr:rowOff>
    </xdr:from>
    <xdr:to>
      <xdr:col>5</xdr:col>
      <xdr:colOff>285749</xdr:colOff>
      <xdr:row>19</xdr:row>
      <xdr:rowOff>104775</xdr:rowOff>
    </xdr:to>
    <xdr:sp macro="" textlink="">
      <xdr:nvSpPr>
        <xdr:cNvPr id="2" name="TextBox 1"/>
        <xdr:cNvSpPr txBox="1"/>
      </xdr:nvSpPr>
      <xdr:spPr>
        <a:xfrm>
          <a:off x="47624" y="914400"/>
          <a:ext cx="3190875" cy="2647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9. Ceramic Metal Halide Fixtures</a:t>
          </a:r>
        </a:p>
        <a:p>
          <a:r>
            <a:rPr lang="en-US" sz="1100" baseline="0" smtClean="0">
              <a:solidFill>
                <a:schemeClr val="dk1"/>
              </a:solidFill>
              <a:latin typeface="+mn-lt"/>
              <a:ea typeface="+mn-ea"/>
              <a:cs typeface="+mn-cs"/>
            </a:rPr>
            <a:t>Rebates are based on one-for-one replacement of incandescent, halogen, mercury vapor, high pressure sodium, metal halide, or pulse-start metal halide fixtures. Ceramic metal halide lamp wattage must be lower than existing lamp wattage.</a:t>
          </a:r>
        </a:p>
        <a:p>
          <a:r>
            <a:rPr lang="en-US" sz="1100" b="1" baseline="0" smtClean="0">
              <a:solidFill>
                <a:schemeClr val="dk1"/>
              </a:solidFill>
              <a:latin typeface="+mn-lt"/>
              <a:ea typeface="+mn-ea"/>
              <a:cs typeface="+mn-cs"/>
            </a:rPr>
            <a:t>10. Reflectors</a:t>
          </a:r>
        </a:p>
        <a:p>
          <a:r>
            <a:rPr lang="en-US" sz="1100" baseline="0" smtClean="0">
              <a:solidFill>
                <a:schemeClr val="dk1"/>
              </a:solidFill>
              <a:latin typeface="+mn-lt"/>
              <a:ea typeface="+mn-ea"/>
              <a:cs typeface="+mn-cs"/>
            </a:rPr>
            <a:t>Rebates are for permanently installed reflectors that have a minimum four-year manufacturer’s product warranty, are U.L. approved and result in the permanent removal of fluorescent lamps from the existing fixture.</a:t>
          </a:r>
          <a:endParaRPr lang="en-US" sz="1100"/>
        </a:p>
      </xdr:txBody>
    </xdr:sp>
    <xdr:clientData/>
  </xdr:twoCellAnchor>
  <xdr:twoCellAnchor>
    <xdr:from>
      <xdr:col>5</xdr:col>
      <xdr:colOff>390525</xdr:colOff>
      <xdr:row>4</xdr:row>
      <xdr:rowOff>95250</xdr:rowOff>
    </xdr:from>
    <xdr:to>
      <xdr:col>9</xdr:col>
      <xdr:colOff>1352550</xdr:colOff>
      <xdr:row>19</xdr:row>
      <xdr:rowOff>104775</xdr:rowOff>
    </xdr:to>
    <xdr:sp macro="" textlink="">
      <xdr:nvSpPr>
        <xdr:cNvPr id="3" name="TextBox 2"/>
        <xdr:cNvSpPr txBox="1"/>
      </xdr:nvSpPr>
      <xdr:spPr>
        <a:xfrm>
          <a:off x="3343275" y="914400"/>
          <a:ext cx="3324225" cy="2647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11. Automatic Controls – Occupancy Sensors, Photocells. </a:t>
          </a:r>
        </a:p>
        <a:p>
          <a:r>
            <a:rPr lang="en-US" sz="1100" baseline="0" smtClean="0">
              <a:solidFill>
                <a:schemeClr val="dk1"/>
              </a:solidFill>
              <a:latin typeface="+mn-lt"/>
              <a:ea typeface="+mn-ea"/>
              <a:cs typeface="+mn-cs"/>
            </a:rPr>
            <a:t>Automatic controls must be permanently installed wall or ceiling mounted, passive infrared, ultrasonic, or dual technology sensors. Rebate for controlling an area, not individual fixtures.</a:t>
          </a:r>
        </a:p>
        <a:p>
          <a:r>
            <a:rPr lang="en-US" sz="1100" b="1" baseline="0" smtClean="0">
              <a:solidFill>
                <a:schemeClr val="dk1"/>
              </a:solidFill>
              <a:latin typeface="+mn-lt"/>
              <a:ea typeface="+mn-ea"/>
              <a:cs typeface="+mn-cs"/>
            </a:rPr>
            <a:t>12. LED Exit Signs</a:t>
          </a:r>
        </a:p>
        <a:p>
          <a:r>
            <a:rPr lang="en-US" sz="1100" baseline="0" smtClean="0">
              <a:solidFill>
                <a:schemeClr val="dk1"/>
              </a:solidFill>
              <a:latin typeface="+mn-lt"/>
              <a:ea typeface="+mn-ea"/>
              <a:cs typeface="+mn-cs"/>
            </a:rPr>
            <a:t>Rebates are based on one-for-one replacement of the entire incandescent exit sign to LED exit sign. CFL exit signs do not qualify.</a:t>
          </a:r>
          <a:endParaRPr lang="en-US" sz="1100"/>
        </a:p>
      </xdr:txBody>
    </xdr:sp>
    <xdr:clientData/>
  </xdr:twoCellAnchor>
  <xdr:twoCellAnchor>
    <xdr:from>
      <xdr:col>0</xdr:col>
      <xdr:colOff>38100</xdr:colOff>
      <xdr:row>19</xdr:row>
      <xdr:rowOff>123825</xdr:rowOff>
    </xdr:from>
    <xdr:to>
      <xdr:col>9</xdr:col>
      <xdr:colOff>1371600</xdr:colOff>
      <xdr:row>44</xdr:row>
      <xdr:rowOff>9525</xdr:rowOff>
    </xdr:to>
    <xdr:sp macro="" textlink="">
      <xdr:nvSpPr>
        <xdr:cNvPr id="4" name="TextBox 3"/>
        <xdr:cNvSpPr txBox="1"/>
      </xdr:nvSpPr>
      <xdr:spPr>
        <a:xfrm>
          <a:off x="38100" y="3581400"/>
          <a:ext cx="6648450" cy="412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200" b="1" baseline="0" smtClean="0">
              <a:solidFill>
                <a:schemeClr val="dk1"/>
              </a:solidFill>
              <a:latin typeface="+mn-lt"/>
              <a:ea typeface="+mn-ea"/>
              <a:cs typeface="+mn-cs"/>
            </a:rPr>
            <a:t>Warranty Information</a:t>
          </a:r>
        </a:p>
        <a:p>
          <a:r>
            <a:rPr lang="en-US" sz="1100" baseline="0" smtClean="0">
              <a:solidFill>
                <a:schemeClr val="dk1"/>
              </a:solidFill>
              <a:latin typeface="+mn-lt"/>
              <a:ea typeface="+mn-ea"/>
              <a:cs typeface="+mn-cs"/>
            </a:rPr>
            <a:t>Rebate qualifications do not imply any representation or warranty of such equipment, design or installation by the cooperative. The cooperative shall not be responsible or liable for any personal injury or property damage caused by this equipment. The cooperative does not guarantee that a specific level of energy or cost savings will result from the implementation of energy conservation measures or the use of products funded under this program. In no event shall the cooperative be liable for any incidental or consequential damages.</a:t>
          </a:r>
        </a:p>
        <a:p>
          <a:endParaRPr lang="en-US" sz="1100" baseline="0" smtClean="0">
            <a:solidFill>
              <a:schemeClr val="dk1"/>
            </a:solidFill>
            <a:latin typeface="+mn-lt"/>
            <a:ea typeface="+mn-ea"/>
            <a:cs typeface="+mn-cs"/>
          </a:endParaRPr>
        </a:p>
        <a:p>
          <a:r>
            <a:rPr lang="en-US" sz="1200" b="1" baseline="0" smtClean="0">
              <a:solidFill>
                <a:schemeClr val="dk1"/>
              </a:solidFill>
              <a:latin typeface="+mn-lt"/>
              <a:ea typeface="+mn-ea"/>
              <a:cs typeface="+mn-cs"/>
            </a:rPr>
            <a:t>Other Important Program Rules</a:t>
          </a:r>
        </a:p>
        <a:p>
          <a:r>
            <a:rPr lang="en-US" sz="1100" baseline="0" smtClean="0">
              <a:solidFill>
                <a:schemeClr val="dk1"/>
              </a:solidFill>
              <a:latin typeface="+mn-lt"/>
              <a:ea typeface="+mn-ea"/>
              <a:cs typeface="+mn-cs"/>
            </a:rPr>
            <a:t>1. Installation must be complete before rebate funds will be issued.</a:t>
          </a:r>
        </a:p>
        <a:p>
          <a:r>
            <a:rPr lang="en-US" sz="1100" baseline="0" smtClean="0">
              <a:solidFill>
                <a:schemeClr val="dk1"/>
              </a:solidFill>
              <a:latin typeface="+mn-lt"/>
              <a:ea typeface="+mn-ea"/>
              <a:cs typeface="+mn-cs"/>
            </a:rPr>
            <a:t>2. Members and vendors must submit itemized equipment invoices, along with rebate application and worksheet, to the cooperative. To ensure that the equipment installed meets the cooperative’s performance standards, these invoices must itemize labor charges, quantity and price of the equipment installed, as well as information regarding the manufacturer and model numbers for all lamps, ballasts and fixtures included in the rebate.</a:t>
          </a:r>
        </a:p>
        <a:p>
          <a:r>
            <a:rPr lang="en-US" sz="1100" baseline="0" smtClean="0">
              <a:solidFill>
                <a:schemeClr val="dk1"/>
              </a:solidFill>
              <a:latin typeface="+mn-lt"/>
              <a:ea typeface="+mn-ea"/>
              <a:cs typeface="+mn-cs"/>
            </a:rPr>
            <a:t>3. The cooperative reserves the right to conduct random inspections of installations.</a:t>
          </a:r>
        </a:p>
        <a:p>
          <a:r>
            <a:rPr lang="en-US" sz="1100" baseline="0" smtClean="0">
              <a:solidFill>
                <a:schemeClr val="dk1"/>
              </a:solidFill>
              <a:latin typeface="+mn-lt"/>
              <a:ea typeface="+mn-ea"/>
              <a:cs typeface="+mn-cs"/>
            </a:rPr>
            <a:t>4. The member is responsible for checking with the cooperative to determine whether funding is available and to verify program parameters.</a:t>
          </a:r>
        </a:p>
        <a:p>
          <a:r>
            <a:rPr lang="en-US" sz="1100" baseline="0" smtClean="0">
              <a:solidFill>
                <a:schemeClr val="dk1"/>
              </a:solidFill>
              <a:latin typeface="+mn-lt"/>
              <a:ea typeface="+mn-ea"/>
              <a:cs typeface="+mn-cs"/>
            </a:rPr>
            <a:t>5. Project must comply with all program specific rules and qualifications.</a:t>
          </a:r>
        </a:p>
        <a:p>
          <a:r>
            <a:rPr lang="en-US" sz="1100" baseline="0" smtClean="0">
              <a:solidFill>
                <a:schemeClr val="dk1"/>
              </a:solidFill>
              <a:latin typeface="+mn-lt"/>
              <a:ea typeface="+mn-ea"/>
              <a:cs typeface="+mn-cs"/>
            </a:rPr>
            <a:t>6. The maximum rebate amount shall be the lesser of 50 percent of the project cost or as determined by the cooperative.</a:t>
          </a:r>
        </a:p>
        <a:p>
          <a:r>
            <a:rPr lang="en-US" sz="1100" baseline="0" smtClean="0">
              <a:solidFill>
                <a:schemeClr val="dk1"/>
              </a:solidFill>
              <a:latin typeface="+mn-lt"/>
              <a:ea typeface="+mn-ea"/>
              <a:cs typeface="+mn-cs"/>
            </a:rPr>
            <a:t>7. Qualifying members must apply for rebates no later than November 18, 2016.</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1019175</xdr:colOff>
          <xdr:row>5</xdr:row>
          <xdr:rowOff>9525</xdr:rowOff>
        </xdr:from>
        <xdr:to>
          <xdr:col>2</xdr:col>
          <xdr:colOff>304800</xdr:colOff>
          <xdr:row>5</xdr:row>
          <xdr:rowOff>257175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47625</xdr:colOff>
      <xdr:row>3</xdr:row>
      <xdr:rowOff>66675</xdr:rowOff>
    </xdr:from>
    <xdr:to>
      <xdr:col>5</xdr:col>
      <xdr:colOff>0</xdr:colOff>
      <xdr:row>22</xdr:row>
      <xdr:rowOff>390525</xdr:rowOff>
    </xdr:to>
    <xdr:sp macro="" textlink="">
      <xdr:nvSpPr>
        <xdr:cNvPr id="2" name="TextBox 1"/>
        <xdr:cNvSpPr txBox="1"/>
      </xdr:nvSpPr>
      <xdr:spPr>
        <a:xfrm>
          <a:off x="47625" y="683895"/>
          <a:ext cx="3617595" cy="3509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smtClean="0">
              <a:solidFill>
                <a:schemeClr val="dk1"/>
              </a:solidFill>
              <a:latin typeface="+mn-lt"/>
              <a:ea typeface="+mn-ea"/>
              <a:cs typeface="+mn-cs"/>
            </a:rPr>
            <a:t>Specific Rules and Qualifications</a:t>
          </a:r>
        </a:p>
        <a:p>
          <a:r>
            <a:rPr lang="en-US" sz="1100" baseline="0" smtClean="0">
              <a:solidFill>
                <a:schemeClr val="dk1"/>
              </a:solidFill>
              <a:latin typeface="+mn-lt"/>
              <a:ea typeface="+mn-ea"/>
              <a:cs typeface="+mn-cs"/>
            </a:rPr>
            <a:t>The cooperative offers rebates to qualifying members who purchase and install qualifying energy-efficient lighting products in </a:t>
          </a:r>
          <a:r>
            <a:rPr lang="en-US" sz="1100" u="sng" baseline="0" smtClean="0">
              <a:solidFill>
                <a:schemeClr val="dk1"/>
              </a:solidFill>
              <a:latin typeface="+mn-lt"/>
              <a:ea typeface="+mn-ea"/>
              <a:cs typeface="+mn-cs"/>
            </a:rPr>
            <a:t>newly constructed </a:t>
          </a:r>
          <a:r>
            <a:rPr lang="en-US" sz="1100" baseline="0" smtClean="0">
              <a:solidFill>
                <a:schemeClr val="dk1"/>
              </a:solidFill>
              <a:latin typeface="+mn-lt"/>
              <a:ea typeface="+mn-ea"/>
              <a:cs typeface="+mn-cs"/>
            </a:rPr>
            <a:t> buildings. If the system configuration does not fit one of the prescriptive rebates shown, the project may still qualify for a rebate through the Custom Energy Rebate program. </a:t>
          </a:r>
        </a:p>
        <a:p>
          <a:r>
            <a:rPr lang="en-US" sz="1100" b="1" baseline="0" smtClean="0">
              <a:solidFill>
                <a:schemeClr val="dk1"/>
              </a:solidFill>
              <a:latin typeface="+mn-lt"/>
              <a:ea typeface="+mn-ea"/>
              <a:cs typeface="+mn-cs"/>
            </a:rPr>
            <a:t>1. Fluorescent T5 Lamps with Electronic Ballast</a:t>
          </a:r>
        </a:p>
        <a:p>
          <a:r>
            <a:rPr lang="en-US" sz="1100" baseline="0">
              <a:solidFill>
                <a:schemeClr val="dk1"/>
              </a:solidFill>
              <a:latin typeface="+mn-lt"/>
              <a:ea typeface="+mn-ea"/>
              <a:cs typeface="+mn-cs"/>
            </a:rPr>
            <a:t>• </a:t>
          </a:r>
          <a:r>
            <a:rPr lang="en-US" sz="1100" baseline="0" smtClean="0">
              <a:solidFill>
                <a:schemeClr val="dk1"/>
              </a:solidFill>
              <a:latin typeface="+mn-lt"/>
              <a:ea typeface="+mn-ea"/>
              <a:cs typeface="+mn-cs"/>
            </a:rPr>
            <a:t>Rebate based on the installation of fluorescent T5 controlled by electronic ballasts.</a:t>
          </a:r>
        </a:p>
        <a:p>
          <a:r>
            <a:rPr lang="en-US" sz="1100" b="1" baseline="0" smtClean="0">
              <a:solidFill>
                <a:schemeClr val="dk1"/>
              </a:solidFill>
              <a:latin typeface="+mn-lt"/>
              <a:ea typeface="+mn-ea"/>
              <a:cs typeface="+mn-cs"/>
            </a:rPr>
            <a:t>2. Fluorescent Super T8 Lamps with Electronic Ballast</a:t>
          </a:r>
        </a:p>
        <a:p>
          <a:r>
            <a:rPr lang="en-US" sz="1100" baseline="0">
              <a:solidFill>
                <a:schemeClr val="dk1"/>
              </a:solidFill>
              <a:latin typeface="+mn-lt"/>
              <a:ea typeface="+mn-ea"/>
              <a:cs typeface="+mn-cs"/>
            </a:rPr>
            <a:t>•</a:t>
          </a:r>
          <a:r>
            <a:rPr lang="en-US" sz="1100" baseline="0" smtClean="0">
              <a:solidFill>
                <a:schemeClr val="dk1"/>
              </a:solidFill>
              <a:latin typeface="+mn-lt"/>
              <a:ea typeface="+mn-ea"/>
              <a:cs typeface="+mn-cs"/>
            </a:rPr>
            <a:t>Lamps: produce at least 3,100 initial lumens; color-rendering index (CRI) ≥81; mean lamp lumens per watt ≥90 for instant start ballast or ≥88 for programmed rapid start ballast; lamp life ≥24,000 hours (at 3 hrs/start); and lumen maintenance ≥94%.</a:t>
          </a:r>
        </a:p>
        <a:p>
          <a:r>
            <a:rPr lang="en-US" sz="1100" baseline="0" smtClean="0">
              <a:solidFill>
                <a:schemeClr val="dk1"/>
              </a:solidFill>
              <a:latin typeface="+mn-lt"/>
              <a:ea typeface="+mn-ea"/>
              <a:cs typeface="+mn-cs"/>
            </a:rPr>
            <a:t>• Ballast must have a ballast efficacy factor (BEF) at least as high as the factors shown in the tables below.</a:t>
          </a:r>
          <a:endParaRPr lang="en-US" sz="1100" b="1" baseline="0" smtClean="0">
            <a:solidFill>
              <a:schemeClr val="dk1"/>
            </a:solidFill>
            <a:latin typeface="+mn-lt"/>
            <a:ea typeface="+mn-ea"/>
            <a:cs typeface="+mn-cs"/>
          </a:endParaRPr>
        </a:p>
      </xdr:txBody>
    </xdr:sp>
    <xdr:clientData/>
  </xdr:twoCellAnchor>
  <xdr:twoCellAnchor>
    <xdr:from>
      <xdr:col>5</xdr:col>
      <xdr:colOff>57150</xdr:colOff>
      <xdr:row>3</xdr:row>
      <xdr:rowOff>66674</xdr:rowOff>
    </xdr:from>
    <xdr:to>
      <xdr:col>10</xdr:col>
      <xdr:colOff>523875</xdr:colOff>
      <xdr:row>55</xdr:row>
      <xdr:rowOff>0</xdr:rowOff>
    </xdr:to>
    <xdr:sp macro="" textlink="">
      <xdr:nvSpPr>
        <xdr:cNvPr id="3" name="TextBox 2"/>
        <xdr:cNvSpPr txBox="1"/>
      </xdr:nvSpPr>
      <xdr:spPr>
        <a:xfrm>
          <a:off x="3619500" y="723899"/>
          <a:ext cx="3419475" cy="9867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chemeClr val="dk1"/>
              </a:solidFill>
              <a:latin typeface="+mn-lt"/>
              <a:ea typeface="+mn-ea"/>
              <a:cs typeface="+mn-cs"/>
            </a:rPr>
            <a:t>5. Compact Fluorescent Fixtures (CFLs)</a:t>
          </a:r>
          <a:endParaRPr lang="en-US" sz="1100">
            <a:solidFill>
              <a:schemeClr val="dk1"/>
            </a:solidFill>
            <a:latin typeface="+mn-lt"/>
            <a:ea typeface="+mn-ea"/>
            <a:cs typeface="+mn-cs"/>
          </a:endParaRPr>
        </a:p>
        <a:p>
          <a:r>
            <a:rPr lang="en-US" sz="1100" baseline="0">
              <a:solidFill>
                <a:schemeClr val="dk1"/>
              </a:solidFill>
              <a:latin typeface="+mn-lt"/>
              <a:ea typeface="+mn-ea"/>
              <a:cs typeface="+mn-cs"/>
            </a:rPr>
            <a:t>• Rebates are available for new hard-wired (dedicated) or modular fixtures containing pin based CFLs. For fixtures that house more than one lamp, the rebate is based on the total fixture wattage. (i.e., one fixture that houses (2) 18W CFLs would be rebated as (1) 36W CFL fixture. Screw-based (integral) CFLs do not qualify.</a:t>
          </a:r>
          <a:endParaRPr lang="en-US" sz="1100">
            <a:solidFill>
              <a:schemeClr val="dk1"/>
            </a:solidFill>
            <a:latin typeface="+mn-lt"/>
            <a:ea typeface="+mn-ea"/>
            <a:cs typeface="+mn-cs"/>
          </a:endParaRPr>
        </a:p>
        <a:p>
          <a:r>
            <a:rPr lang="en-US" sz="1100" b="1" baseline="0" smtClean="0">
              <a:solidFill>
                <a:schemeClr val="dk1"/>
              </a:solidFill>
              <a:latin typeface="+mn-lt"/>
              <a:ea typeface="+mn-ea"/>
              <a:cs typeface="+mn-cs"/>
            </a:rPr>
            <a:t>6. High Pressure Sodium (HPS) Fixtures</a:t>
          </a:r>
        </a:p>
        <a:p>
          <a:r>
            <a:rPr lang="en-US" sz="1100" baseline="0" smtClean="0">
              <a:solidFill>
                <a:schemeClr val="dk1"/>
              </a:solidFill>
              <a:latin typeface="+mn-lt"/>
              <a:ea typeface="+mn-ea"/>
              <a:cs typeface="+mn-cs"/>
            </a:rPr>
            <a:t>• Rebate is based on installation of HPS fixtures less than or equal to 150W.</a:t>
          </a:r>
        </a:p>
        <a:p>
          <a:r>
            <a:rPr lang="en-US" sz="1100" b="1" baseline="0" smtClean="0">
              <a:solidFill>
                <a:schemeClr val="dk1"/>
              </a:solidFill>
              <a:latin typeface="+mn-lt"/>
              <a:ea typeface="+mn-ea"/>
              <a:cs typeface="+mn-cs"/>
            </a:rPr>
            <a:t>7. Pulse Start Metal Halide (PSMH) Fixtures</a:t>
          </a:r>
        </a:p>
        <a:p>
          <a:r>
            <a:rPr lang="en-US" sz="1100" baseline="0" smtClean="0">
              <a:solidFill>
                <a:schemeClr val="dk1"/>
              </a:solidFill>
              <a:latin typeface="+mn-lt"/>
              <a:ea typeface="+mn-ea"/>
              <a:cs typeface="+mn-cs"/>
            </a:rPr>
            <a:t>• Rebate is based on the installation of a PSMH fixture.</a:t>
          </a:r>
        </a:p>
        <a:p>
          <a:r>
            <a:rPr lang="en-US" sz="1100" b="1" baseline="0" smtClean="0">
              <a:solidFill>
                <a:schemeClr val="dk1"/>
              </a:solidFill>
              <a:latin typeface="+mn-lt"/>
              <a:ea typeface="+mn-ea"/>
              <a:cs typeface="+mn-cs"/>
            </a:rPr>
            <a:t>8. Ceramic Metal Halide Fixtures</a:t>
          </a:r>
        </a:p>
        <a:p>
          <a:r>
            <a:rPr lang="en-US" sz="1100" baseline="0" smtClean="0">
              <a:solidFill>
                <a:schemeClr val="dk1"/>
              </a:solidFill>
              <a:latin typeface="+mn-lt"/>
              <a:ea typeface="+mn-ea"/>
              <a:cs typeface="+mn-cs"/>
            </a:rPr>
            <a:t>• Rebate is based on the installation of a ceramic metal halide fixture.</a:t>
          </a:r>
        </a:p>
        <a:p>
          <a:r>
            <a:rPr lang="en-US" sz="1100" b="1" baseline="0" smtClean="0">
              <a:solidFill>
                <a:schemeClr val="dk1"/>
              </a:solidFill>
              <a:latin typeface="+mn-lt"/>
              <a:ea typeface="+mn-ea"/>
              <a:cs typeface="+mn-cs"/>
            </a:rPr>
            <a:t>9. LED Rebates</a:t>
          </a: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latin typeface="+mn-lt"/>
              <a:ea typeface="+mn-ea"/>
              <a:cs typeface="+mn-cs"/>
            </a:rPr>
            <a:t>• Rebate is based on the installation of a like delivered lumen output  lamp / fixture based on typically used technology (refer to ranges on rebate sheet).</a:t>
          </a:r>
          <a:endParaRPr lang="en-US"/>
        </a:p>
        <a:p>
          <a:r>
            <a:rPr lang="en-US" sz="1100" baseline="0">
              <a:solidFill>
                <a:schemeClr val="dk1"/>
              </a:solidFill>
              <a:latin typeface="+mn-lt"/>
              <a:ea typeface="+mn-ea"/>
              <a:cs typeface="+mn-cs"/>
            </a:rPr>
            <a:t>• </a:t>
          </a:r>
          <a:r>
            <a:rPr lang="en-US" sz="1100" b="0" baseline="0">
              <a:solidFill>
                <a:schemeClr val="dk1"/>
              </a:solidFill>
              <a:latin typeface="+mn-lt"/>
              <a:ea typeface="+mn-ea"/>
              <a:cs typeface="+mn-cs"/>
            </a:rPr>
            <a:t>The cooperative offers rebates to qualifying members who purchase and install qualifying energy-efficient LED lighting products .   Energy Star and  Design Lights Consortium (DLC) are recognized approving agencies for  LED lamps and fixtures.</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LED interior lamps and downlight luminaires/fixtures must be ENERGY STAR® or DLC qualified. The lists of ENERGY STAR qualified products are available at energystar.gov/SSL Partners. Lamps are listed under the section “</a:t>
          </a:r>
          <a:r>
            <a:rPr lang="en-US" sz="1100" b="0" i="1" baseline="0">
              <a:solidFill>
                <a:schemeClr val="dk1"/>
              </a:solidFill>
              <a:latin typeface="+mn-lt"/>
              <a:ea typeface="+mn-ea"/>
              <a:cs typeface="+mn-cs"/>
            </a:rPr>
            <a:t>Partner Resources for LED Lamps</a:t>
          </a:r>
          <a:r>
            <a:rPr lang="en-US" sz="1100" b="0" baseline="0">
              <a:solidFill>
                <a:schemeClr val="dk1"/>
              </a:solidFill>
              <a:latin typeface="+mn-lt"/>
              <a:ea typeface="+mn-ea"/>
              <a:cs typeface="+mn-cs"/>
            </a:rPr>
            <a:t>”.   Luminaires/ fixtures are listed under “</a:t>
          </a:r>
          <a:r>
            <a:rPr lang="en-US" sz="1100" b="0" i="1" baseline="0">
              <a:solidFill>
                <a:schemeClr val="dk1"/>
              </a:solidFill>
              <a:latin typeface="+mn-lt"/>
              <a:ea typeface="+mn-ea"/>
              <a:cs typeface="+mn-cs"/>
            </a:rPr>
            <a:t>Partner Resources for LED Fixtures</a:t>
          </a:r>
          <a:r>
            <a:rPr lang="en-US" sz="1100" b="0" baseline="0">
              <a:solidFill>
                <a:schemeClr val="dk1"/>
              </a:solidFill>
              <a:latin typeface="+mn-lt"/>
              <a:ea typeface="+mn-ea"/>
              <a:cs typeface="+mn-cs"/>
            </a:rPr>
            <a:t>.”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The ENERGY STAR list of qualified luminaires includes a variety of products. In order to qualify for the prescriptive rebates for LED downlight luminaires/fixtures, the product must be listed as “Commercial” or “Both” in the “Application” column of the ENERGY  STAR product list. In addition, the product description in the “Product Type” column must include the word “Downlight.”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ENERGY STAR does not have a qualified products list for LED canopy or soffit lighting or LED refrigerated case lighting (therefore, an ENERGY STAR rating is not required for those specific prescriptive rebates.  See DLC for qualifying guidelines).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For exterior LED canopy and soffit lights eligibility, the member must be replacing HID fixtures  only.   </a:t>
          </a:r>
        </a:p>
        <a:p>
          <a:r>
            <a:rPr lang="en-US" sz="1100" b="0" baseline="0">
              <a:solidFill>
                <a:schemeClr val="dk1"/>
              </a:solidFill>
              <a:latin typeface="+mn-lt"/>
              <a:ea typeface="+mn-ea"/>
              <a:cs typeface="+mn-cs"/>
            </a:rPr>
            <a:t>• If the system configuration does not fit one of the prescriptive rebates shown, the project may still qualify for a rebate through the Custom Energy Rebate program. The Custom Energy Rebate requires review and approval by the participating member cooperative. </a:t>
          </a:r>
          <a:endParaRPr lang="en-US" sz="1100">
            <a:solidFill>
              <a:schemeClr val="dk1"/>
            </a:solidFill>
            <a:latin typeface="+mn-lt"/>
            <a:ea typeface="+mn-ea"/>
            <a:cs typeface="+mn-cs"/>
          </a:endParaRPr>
        </a:p>
        <a:p>
          <a:r>
            <a:rPr lang="en-US" sz="1100" b="0" baseline="0">
              <a:solidFill>
                <a:schemeClr val="dk1"/>
              </a:solidFill>
              <a:latin typeface="+mn-lt"/>
              <a:ea typeface="+mn-ea"/>
              <a:cs typeface="+mn-cs"/>
            </a:rPr>
            <a:t>• Illuminating Engineering Society (IES) light levels are recommended.    A project falling below recommended levels may be denied rebate.    </a:t>
          </a:r>
          <a:endParaRPr lang="en-US" sz="1100" b="1" baseline="0" smtClean="0">
            <a:solidFill>
              <a:schemeClr val="dk1"/>
            </a:solidFill>
            <a:latin typeface="+mn-lt"/>
            <a:ea typeface="+mn-ea"/>
            <a:cs typeface="+mn-cs"/>
          </a:endParaRPr>
        </a:p>
      </xdr:txBody>
    </xdr:sp>
    <xdr:clientData/>
  </xdr:twoCellAnchor>
  <xdr:twoCellAnchor>
    <xdr:from>
      <xdr:col>0</xdr:col>
      <xdr:colOff>47624</xdr:colOff>
      <xdr:row>38</xdr:row>
      <xdr:rowOff>1</xdr:rowOff>
    </xdr:from>
    <xdr:to>
      <xdr:col>4</xdr:col>
      <xdr:colOff>142874</xdr:colOff>
      <xdr:row>54</xdr:row>
      <xdr:rowOff>142876</xdr:rowOff>
    </xdr:to>
    <xdr:sp macro="" textlink="">
      <xdr:nvSpPr>
        <xdr:cNvPr id="4" name="TextBox 3"/>
        <xdr:cNvSpPr txBox="1"/>
      </xdr:nvSpPr>
      <xdr:spPr>
        <a:xfrm>
          <a:off x="47624" y="7820026"/>
          <a:ext cx="3495675" cy="2762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baseline="0">
              <a:solidFill>
                <a:schemeClr val="dk1"/>
              </a:solidFill>
              <a:latin typeface="+mn-lt"/>
              <a:ea typeface="+mn-ea"/>
              <a:cs typeface="+mn-cs"/>
            </a:rPr>
            <a:t>3. Low-wattage T8 Lamps</a:t>
          </a:r>
          <a:endParaRPr lang="en-US"/>
        </a:p>
        <a:p>
          <a:r>
            <a:rPr lang="en-US" sz="1100" baseline="0">
              <a:solidFill>
                <a:schemeClr val="dk1"/>
              </a:solidFill>
              <a:latin typeface="+mn-lt"/>
              <a:ea typeface="+mn-ea"/>
              <a:cs typeface="+mn-cs"/>
            </a:rPr>
            <a:t>•Rebate based on the installation of 4-ft T8 lamps less than or equal to 28W. Rebate is based on the number of lamps.</a:t>
          </a:r>
          <a:endParaRPr lang="en-US"/>
        </a:p>
        <a:p>
          <a:r>
            <a:rPr lang="en-US" sz="1100" b="1" baseline="0">
              <a:solidFill>
                <a:schemeClr val="dk1"/>
              </a:solidFill>
              <a:latin typeface="+mn-lt"/>
              <a:ea typeface="+mn-ea"/>
              <a:cs typeface="+mn-cs"/>
            </a:rPr>
            <a:t>4. High-bay Fluorescent T8 and T5HO Lamps with</a:t>
          </a:r>
          <a:endParaRPr lang="en-US"/>
        </a:p>
        <a:p>
          <a:r>
            <a:rPr lang="en-US" sz="1100" b="1" baseline="0">
              <a:solidFill>
                <a:schemeClr val="dk1"/>
              </a:solidFill>
              <a:latin typeface="+mn-lt"/>
              <a:ea typeface="+mn-ea"/>
              <a:cs typeface="+mn-cs"/>
            </a:rPr>
            <a:t>Electronic Ballast</a:t>
          </a:r>
          <a:endParaRPr lang="en-US"/>
        </a:p>
        <a:p>
          <a:r>
            <a:rPr lang="en-US" sz="1100" baseline="0">
              <a:solidFill>
                <a:schemeClr val="dk1"/>
              </a:solidFill>
              <a:latin typeface="+mn-lt"/>
              <a:ea typeface="+mn-ea"/>
              <a:cs typeface="+mn-cs"/>
            </a:rPr>
            <a:t>• Rebate Eligible 6, 8-lamp T5 or 4-lamp T5 HO systems.</a:t>
          </a:r>
          <a:endParaRPr lang="en-US"/>
        </a:p>
        <a:p>
          <a:r>
            <a:rPr lang="en-US" sz="1100" baseline="0">
              <a:solidFill>
                <a:schemeClr val="dk1"/>
              </a:solidFill>
              <a:latin typeface="+mn-lt"/>
              <a:ea typeface="+mn-ea"/>
              <a:cs typeface="+mn-cs"/>
            </a:rPr>
            <a:t>• High-bay fluorescent T8 6 or 8-lamp and high-bay</a:t>
          </a:r>
          <a:endParaRPr lang="en-US"/>
        </a:p>
        <a:p>
          <a:r>
            <a:rPr lang="en-US" sz="1100" baseline="0">
              <a:solidFill>
                <a:schemeClr val="dk1"/>
              </a:solidFill>
              <a:latin typeface="+mn-lt"/>
              <a:ea typeface="+mn-ea"/>
              <a:cs typeface="+mn-cs"/>
            </a:rPr>
            <a:t>fluorescent , T5HO 4-lamp fixtures must meet the following minimum eligibility criteria:</a:t>
          </a:r>
          <a:endParaRPr lang="en-US"/>
        </a:p>
        <a:p>
          <a:r>
            <a:rPr lang="en-US" sz="1100" baseline="0">
              <a:solidFill>
                <a:schemeClr val="dk1"/>
              </a:solidFill>
              <a:latin typeface="+mn-lt"/>
              <a:ea typeface="+mn-ea"/>
              <a:cs typeface="+mn-cs"/>
            </a:rPr>
            <a:t>– </a:t>
          </a:r>
          <a:r>
            <a:rPr lang="en-US" sz="1000" baseline="0">
              <a:solidFill>
                <a:schemeClr val="dk1"/>
              </a:solidFill>
              <a:latin typeface="+mn-lt"/>
              <a:ea typeface="+mn-ea"/>
              <a:cs typeface="+mn-cs"/>
            </a:rPr>
            <a:t>Total fixture wattage &lt; 240W</a:t>
          </a:r>
          <a:endParaRPr lang="en-US" sz="1000"/>
        </a:p>
        <a:p>
          <a:r>
            <a:rPr lang="en-US" sz="1000" baseline="0">
              <a:solidFill>
                <a:schemeClr val="dk1"/>
              </a:solidFill>
              <a:latin typeface="+mn-lt"/>
              <a:ea typeface="+mn-ea"/>
              <a:cs typeface="+mn-cs"/>
            </a:rPr>
            <a:t>– Lumen maintenance &gt;90%</a:t>
          </a:r>
          <a:endParaRPr lang="en-US" sz="1000"/>
        </a:p>
        <a:p>
          <a:r>
            <a:rPr lang="en-US" sz="1000" baseline="0">
              <a:solidFill>
                <a:schemeClr val="dk1"/>
              </a:solidFill>
              <a:latin typeface="+mn-lt"/>
              <a:ea typeface="+mn-ea"/>
              <a:cs typeface="+mn-cs"/>
            </a:rPr>
            <a:t>– Initial lumens ≥ 20,000</a:t>
          </a:r>
          <a:endParaRPr lang="en-US" sz="1000"/>
        </a:p>
        <a:p>
          <a:r>
            <a:rPr lang="en-US" sz="1000" baseline="0">
              <a:solidFill>
                <a:schemeClr val="dk1"/>
              </a:solidFill>
              <a:latin typeface="+mn-lt"/>
              <a:ea typeface="+mn-ea"/>
              <a:cs typeface="+mn-cs"/>
            </a:rPr>
            <a:t>– Fixtures must have reflectors</a:t>
          </a:r>
          <a:endParaRPr lang="en-US" sz="1000"/>
        </a:p>
        <a:p>
          <a:pPr fontAlgn="base"/>
          <a:r>
            <a:rPr lang="en-US" sz="1000" baseline="0">
              <a:solidFill>
                <a:schemeClr val="dk1"/>
              </a:solidFill>
              <a:latin typeface="+mn-lt"/>
              <a:ea typeface="+mn-ea"/>
              <a:cs typeface="+mn-cs"/>
            </a:rPr>
            <a:t>– Fixture efficiency &gt;80%</a:t>
          </a:r>
          <a:endParaRPr lang="en-US" sz="1000" b="1" baseline="0">
            <a:solidFill>
              <a:schemeClr val="dk1"/>
            </a:solidFill>
            <a:latin typeface="+mn-lt"/>
            <a:ea typeface="+mn-ea"/>
            <a:cs typeface="+mn-cs"/>
          </a:endParaRPr>
        </a:p>
        <a:p>
          <a:endParaRPr lang="en-US" sz="1100" b="1" baseline="0" smtClean="0">
            <a:solidFill>
              <a:schemeClr val="dk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Final%20Bundled%20Grants/Templates/2016_LightingRetrofitRebate_Ma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mber%20Services/DSM%20Member%20Services/AA-C&amp;I%20Conservation/Grants-rebates%202016/Final%20Bundled%20Grants/Templates/2016_NewConstructionLightingRebate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Specific Rules"/>
      <sheetName val="Rules and Information"/>
      <sheetName val="Lighting Retrofit Input"/>
      <sheetName val="Lighting Retrofit Savings calc"/>
      <sheetName val="Payment Request"/>
    </sheetNames>
    <sheetDataSet>
      <sheetData sheetId="0">
        <row r="4">
          <cell r="A4" t="str">
            <v>Lighting Retrofit</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t="str">
            <v/>
          </cell>
          <cell r="D10">
            <v>0</v>
          </cell>
          <cell r="E10">
            <v>0</v>
          </cell>
          <cell r="F10">
            <v>0</v>
          </cell>
          <cell r="G10">
            <v>0</v>
          </cell>
          <cell r="H10">
            <v>0</v>
          </cell>
          <cell r="I10">
            <v>0</v>
          </cell>
          <cell r="J10">
            <v>0</v>
          </cell>
        </row>
        <row r="38">
          <cell r="B38" t="str">
            <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Cover"/>
      <sheetName val="Specific Rules"/>
      <sheetName val="Rules and Information"/>
      <sheetName val="Input"/>
      <sheetName val="NC Lighting Savings Calc"/>
      <sheetName val="Payment Request"/>
    </sheetNames>
    <sheetDataSet>
      <sheetData sheetId="0">
        <row r="4">
          <cell r="A4" t="str">
            <v>New Construction Lighting</v>
          </cell>
          <cell r="B4">
            <v>0</v>
          </cell>
          <cell r="C4">
            <v>0</v>
          </cell>
          <cell r="D4">
            <v>0</v>
          </cell>
          <cell r="E4">
            <v>0</v>
          </cell>
          <cell r="F4">
            <v>0</v>
          </cell>
          <cell r="G4">
            <v>0</v>
          </cell>
          <cell r="H4">
            <v>0</v>
          </cell>
          <cell r="I4">
            <v>0</v>
          </cell>
          <cell r="J4">
            <v>0</v>
          </cell>
        </row>
        <row r="5">
          <cell r="A5" t="str">
            <v>2016 Rebate Application</v>
          </cell>
          <cell r="B5">
            <v>0</v>
          </cell>
          <cell r="C5">
            <v>0</v>
          </cell>
          <cell r="D5">
            <v>0</v>
          </cell>
          <cell r="E5">
            <v>0</v>
          </cell>
          <cell r="F5">
            <v>0</v>
          </cell>
          <cell r="G5">
            <v>0</v>
          </cell>
          <cell r="H5">
            <v>0</v>
          </cell>
          <cell r="I5">
            <v>0</v>
          </cell>
          <cell r="J5">
            <v>0</v>
          </cell>
        </row>
        <row r="6">
          <cell r="A6" t="str">
            <v>(COOPERATIVE), Address, Phone</v>
          </cell>
          <cell r="B6">
            <v>0</v>
          </cell>
          <cell r="C6">
            <v>0</v>
          </cell>
          <cell r="D6">
            <v>0</v>
          </cell>
          <cell r="E6">
            <v>0</v>
          </cell>
          <cell r="F6">
            <v>0</v>
          </cell>
          <cell r="G6">
            <v>0</v>
          </cell>
          <cell r="H6">
            <v>0</v>
          </cell>
          <cell r="I6">
            <v>0</v>
          </cell>
          <cell r="J6">
            <v>0</v>
          </cell>
        </row>
        <row r="10">
          <cell r="C10" t="str">
            <v/>
          </cell>
        </row>
        <row r="38">
          <cell r="B38" t="str">
            <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N105"/>
  <sheetViews>
    <sheetView zoomScaleNormal="100" zoomScaleSheetLayoutView="100" workbookViewId="0">
      <selection activeCell="N8" sqref="N8"/>
    </sheetView>
  </sheetViews>
  <sheetFormatPr defaultColWidth="8.85546875" defaultRowHeight="12.75" x14ac:dyDescent="0.2"/>
  <cols>
    <col min="1" max="1" width="16.28515625" customWidth="1"/>
    <col min="5" max="5" width="8.85546875" customWidth="1"/>
    <col min="9" max="9" width="10.42578125" customWidth="1"/>
    <col min="10" max="10" width="14" customWidth="1"/>
    <col min="11" max="30" width="8.85546875" style="386"/>
    <col min="31" max="40" width="8.85546875" style="384"/>
  </cols>
  <sheetData>
    <row r="1" spans="1:11" ht="17.25" customHeight="1" x14ac:dyDescent="0.2">
      <c r="A1" s="29"/>
      <c r="B1" s="29"/>
      <c r="C1" s="559" t="s">
        <v>267</v>
      </c>
      <c r="D1" s="560"/>
      <c r="E1" s="560"/>
      <c r="F1" s="560"/>
      <c r="G1" s="560"/>
      <c r="H1" s="560"/>
      <c r="I1" s="560"/>
      <c r="J1" s="29"/>
    </row>
    <row r="2" spans="1:11" ht="16.5" customHeight="1" x14ac:dyDescent="0.25">
      <c r="A2" s="29"/>
      <c r="B2" s="29"/>
      <c r="C2" s="517"/>
      <c r="D2" s="516"/>
      <c r="E2" s="547"/>
      <c r="F2" s="546"/>
      <c r="G2" s="518"/>
      <c r="H2" s="519"/>
      <c r="I2" s="518"/>
      <c r="J2" s="520"/>
    </row>
    <row r="3" spans="1:11" ht="18" x14ac:dyDescent="0.25">
      <c r="A3" s="561" t="s">
        <v>268</v>
      </c>
      <c r="B3" s="562"/>
      <c r="C3" s="562"/>
      <c r="D3" s="562"/>
      <c r="E3" s="562"/>
      <c r="F3" s="562"/>
      <c r="G3" s="562"/>
      <c r="H3" s="562"/>
      <c r="I3" s="562"/>
      <c r="J3" s="562"/>
    </row>
    <row r="4" spans="1:11" ht="17.25" customHeight="1" x14ac:dyDescent="0.2">
      <c r="A4" s="563" t="s">
        <v>259</v>
      </c>
      <c r="B4" s="563"/>
      <c r="C4" s="563"/>
      <c r="D4" s="563"/>
      <c r="E4" s="563"/>
      <c r="F4" s="563"/>
      <c r="G4" s="563"/>
      <c r="H4" s="563"/>
      <c r="I4" s="563"/>
      <c r="J4" s="563"/>
    </row>
    <row r="5" spans="1:11" ht="12" customHeight="1" x14ac:dyDescent="0.25">
      <c r="A5" s="564"/>
      <c r="B5" s="564"/>
      <c r="C5" s="564"/>
      <c r="D5" s="564"/>
      <c r="E5" s="564"/>
      <c r="F5" s="564"/>
      <c r="G5" s="564"/>
      <c r="H5" s="564"/>
      <c r="I5" s="564"/>
      <c r="J5" s="564"/>
    </row>
    <row r="6" spans="1:11" ht="15" x14ac:dyDescent="0.25">
      <c r="A6" s="565" t="s">
        <v>246</v>
      </c>
      <c r="B6" s="565"/>
      <c r="C6" s="565"/>
      <c r="D6" s="565"/>
      <c r="E6" s="565"/>
      <c r="F6" s="565"/>
      <c r="G6" s="565"/>
      <c r="H6" s="565"/>
      <c r="I6" s="565"/>
      <c r="J6" s="565"/>
    </row>
    <row r="7" spans="1:11" x14ac:dyDescent="0.2">
      <c r="A7" s="30"/>
      <c r="B7" s="30"/>
      <c r="C7" s="30"/>
      <c r="D7" s="30"/>
      <c r="E7" s="30"/>
      <c r="F7" s="30"/>
      <c r="G7" s="30"/>
      <c r="H7" s="30"/>
      <c r="I7" s="30"/>
      <c r="J7" s="30"/>
    </row>
    <row r="8" spans="1:11" x14ac:dyDescent="0.2">
      <c r="A8" s="31"/>
      <c r="B8" s="31"/>
      <c r="C8" s="31"/>
      <c r="D8" s="31"/>
      <c r="E8" s="31"/>
      <c r="F8" s="31"/>
      <c r="G8" s="31"/>
      <c r="H8" s="31"/>
      <c r="I8" s="31"/>
      <c r="J8" s="31"/>
    </row>
    <row r="9" spans="1:11" ht="14.25" x14ac:dyDescent="0.2">
      <c r="A9" s="57" t="s">
        <v>36</v>
      </c>
      <c r="B9" s="57"/>
      <c r="C9" s="57"/>
      <c r="D9" s="57"/>
      <c r="E9" s="57"/>
      <c r="F9" s="57"/>
      <c r="G9" s="57"/>
      <c r="H9" s="57"/>
      <c r="I9" s="57"/>
      <c r="J9" s="57"/>
    </row>
    <row r="10" spans="1:11" ht="15" x14ac:dyDescent="0.25">
      <c r="A10" s="84" t="s">
        <v>264</v>
      </c>
      <c r="B10" s="85"/>
      <c r="C10" s="549"/>
      <c r="D10" s="549"/>
      <c r="E10" s="549"/>
      <c r="F10" s="549"/>
      <c r="G10" s="549"/>
      <c r="H10" s="549"/>
      <c r="I10" s="549"/>
      <c r="J10" s="549"/>
      <c r="K10" s="386" t="s">
        <v>245</v>
      </c>
    </row>
    <row r="11" spans="1:11" ht="15" x14ac:dyDescent="0.25">
      <c r="A11" s="84" t="s">
        <v>37</v>
      </c>
      <c r="B11" s="85"/>
      <c r="C11" s="549"/>
      <c r="D11" s="549"/>
      <c r="E11" s="549"/>
      <c r="F11" s="549"/>
      <c r="G11" s="549"/>
      <c r="H11" s="120" t="s">
        <v>24</v>
      </c>
      <c r="I11" s="557"/>
      <c r="J11" s="557"/>
    </row>
    <row r="12" spans="1:11" ht="15" x14ac:dyDescent="0.25">
      <c r="A12" s="87"/>
      <c r="B12" s="87"/>
      <c r="C12" s="566"/>
      <c r="D12" s="566"/>
      <c r="E12" s="566"/>
      <c r="F12" s="121"/>
      <c r="G12" s="122"/>
      <c r="H12" s="567"/>
      <c r="I12" s="567"/>
      <c r="J12" s="123"/>
    </row>
    <row r="13" spans="1:11" ht="15" x14ac:dyDescent="0.25">
      <c r="A13" s="88"/>
      <c r="B13" s="88"/>
      <c r="C13" s="124" t="s">
        <v>20</v>
      </c>
      <c r="D13" s="125"/>
      <c r="E13" s="126" t="s">
        <v>12</v>
      </c>
      <c r="F13" s="124" t="s">
        <v>21</v>
      </c>
      <c r="G13" s="126"/>
      <c r="H13" s="124" t="s">
        <v>65</v>
      </c>
      <c r="I13" s="124"/>
      <c r="J13" s="127"/>
    </row>
    <row r="14" spans="1:11" ht="15" x14ac:dyDescent="0.25">
      <c r="A14" s="84" t="s">
        <v>38</v>
      </c>
      <c r="B14" s="85"/>
      <c r="C14" s="549"/>
      <c r="D14" s="549"/>
      <c r="E14" s="549"/>
      <c r="F14" s="549"/>
      <c r="G14" s="549"/>
      <c r="H14" s="549"/>
      <c r="I14" s="549"/>
      <c r="J14" s="549"/>
    </row>
    <row r="15" spans="1:11" ht="14.25" x14ac:dyDescent="0.2">
      <c r="A15" s="33" t="s">
        <v>25</v>
      </c>
      <c r="B15" s="89"/>
      <c r="C15" s="558"/>
      <c r="D15" s="558"/>
      <c r="E15" s="558"/>
      <c r="F15" s="558"/>
      <c r="G15" s="558"/>
      <c r="H15" s="558"/>
      <c r="I15" s="558"/>
      <c r="J15" s="558"/>
    </row>
    <row r="16" spans="1:11" ht="15" x14ac:dyDescent="0.25">
      <c r="A16" s="84" t="s">
        <v>39</v>
      </c>
      <c r="B16" s="85"/>
      <c r="C16" s="558"/>
      <c r="D16" s="558"/>
      <c r="E16" s="558"/>
      <c r="F16" s="558"/>
      <c r="G16" s="558"/>
      <c r="H16" s="558"/>
      <c r="I16" s="558"/>
      <c r="J16" s="558"/>
    </row>
    <row r="17" spans="1:40" ht="15" x14ac:dyDescent="0.25">
      <c r="A17" s="84" t="s">
        <v>40</v>
      </c>
      <c r="B17" s="85"/>
      <c r="C17" s="549"/>
      <c r="D17" s="549"/>
      <c r="E17" s="549"/>
      <c r="F17" s="549"/>
      <c r="G17" s="549"/>
      <c r="H17" s="125" t="s">
        <v>24</v>
      </c>
      <c r="I17" s="558"/>
      <c r="J17" s="558"/>
    </row>
    <row r="18" spans="1:40" ht="15" x14ac:dyDescent="0.25">
      <c r="A18" s="84" t="s">
        <v>41</v>
      </c>
      <c r="B18" s="85"/>
      <c r="C18" s="554"/>
      <c r="D18" s="549"/>
      <c r="E18" s="549"/>
      <c r="F18" s="549"/>
      <c r="G18" s="549"/>
      <c r="H18" s="549"/>
      <c r="I18" s="549"/>
      <c r="J18" s="549"/>
    </row>
    <row r="19" spans="1:40" ht="15" x14ac:dyDescent="0.25">
      <c r="A19" s="84"/>
      <c r="B19" s="85"/>
      <c r="C19" s="128"/>
      <c r="D19" s="129"/>
      <c r="E19" s="129"/>
      <c r="F19" s="129"/>
      <c r="G19" s="129"/>
      <c r="H19" s="129"/>
      <c r="I19" s="129"/>
      <c r="J19" s="129"/>
    </row>
    <row r="20" spans="1:40" ht="14.25" x14ac:dyDescent="0.2">
      <c r="A20" s="57" t="s">
        <v>42</v>
      </c>
      <c r="B20" s="57"/>
      <c r="C20" s="130"/>
      <c r="D20" s="130"/>
      <c r="E20" s="130"/>
      <c r="F20" s="130"/>
      <c r="G20" s="130"/>
      <c r="H20" s="130"/>
      <c r="I20" s="130"/>
      <c r="J20" s="130"/>
    </row>
    <row r="21" spans="1:40" ht="15" x14ac:dyDescent="0.25">
      <c r="A21" s="84" t="s">
        <v>43</v>
      </c>
      <c r="B21" s="85"/>
      <c r="C21" s="554"/>
      <c r="D21" s="555"/>
      <c r="E21" s="555"/>
      <c r="F21" s="555"/>
      <c r="G21" s="555"/>
      <c r="H21" s="555"/>
      <c r="I21" s="555"/>
      <c r="J21" s="555"/>
    </row>
    <row r="22" spans="1:40" ht="15" x14ac:dyDescent="0.25">
      <c r="A22" s="84" t="s">
        <v>44</v>
      </c>
      <c r="B22" s="85"/>
      <c r="C22" s="554"/>
      <c r="D22" s="555"/>
      <c r="E22" s="555"/>
      <c r="F22" s="555"/>
      <c r="G22" s="555"/>
      <c r="H22" s="555"/>
      <c r="I22" s="555"/>
      <c r="J22" s="555"/>
    </row>
    <row r="23" spans="1:40" ht="15" x14ac:dyDescent="0.25">
      <c r="A23" s="84" t="s">
        <v>45</v>
      </c>
      <c r="B23" s="85"/>
      <c r="C23" s="554"/>
      <c r="D23" s="555"/>
      <c r="E23" s="555"/>
      <c r="F23" s="555"/>
      <c r="G23" s="555"/>
      <c r="H23" s="555"/>
      <c r="I23" s="555"/>
      <c r="J23" s="555"/>
    </row>
    <row r="24" spans="1:40" ht="15" x14ac:dyDescent="0.25">
      <c r="A24" s="84" t="s">
        <v>58</v>
      </c>
      <c r="B24" s="85"/>
      <c r="C24" s="556"/>
      <c r="D24" s="557"/>
      <c r="E24" s="557"/>
      <c r="F24" s="557"/>
      <c r="G24" s="557"/>
      <c r="H24" s="131" t="s">
        <v>24</v>
      </c>
      <c r="I24" s="558"/>
      <c r="J24" s="557"/>
    </row>
    <row r="25" spans="1:40" ht="15" x14ac:dyDescent="0.25">
      <c r="A25" s="84" t="s">
        <v>41</v>
      </c>
      <c r="B25" s="94"/>
      <c r="C25" s="549"/>
      <c r="D25" s="549"/>
      <c r="E25" s="549"/>
      <c r="F25" s="549"/>
      <c r="G25" s="549"/>
      <c r="H25" s="549"/>
      <c r="I25" s="549"/>
      <c r="J25" s="549"/>
    </row>
    <row r="26" spans="1:40" s="28" customFormat="1" ht="15" x14ac:dyDescent="0.25">
      <c r="A26" s="84"/>
      <c r="B26" s="90"/>
      <c r="C26" s="90"/>
      <c r="D26" s="90"/>
      <c r="E26" s="90"/>
      <c r="F26" s="90"/>
      <c r="G26" s="90"/>
      <c r="H26" s="90"/>
      <c r="I26" s="90"/>
      <c r="J26" s="90"/>
      <c r="K26" s="386"/>
      <c r="L26" s="386"/>
      <c r="M26" s="386"/>
      <c r="N26" s="386"/>
      <c r="O26" s="386"/>
      <c r="P26" s="386"/>
      <c r="Q26" s="386"/>
      <c r="R26" s="386"/>
      <c r="S26" s="386"/>
      <c r="T26" s="386"/>
      <c r="U26" s="386"/>
      <c r="V26" s="386"/>
      <c r="W26" s="386"/>
      <c r="X26" s="386"/>
      <c r="Y26" s="386"/>
      <c r="Z26" s="386"/>
      <c r="AA26" s="386"/>
      <c r="AB26" s="386"/>
      <c r="AC26" s="386"/>
      <c r="AD26" s="386"/>
      <c r="AE26" s="384"/>
      <c r="AF26" s="384"/>
      <c r="AG26" s="384"/>
      <c r="AH26" s="384"/>
      <c r="AI26" s="384"/>
      <c r="AJ26" s="384"/>
      <c r="AK26" s="384"/>
      <c r="AL26" s="384"/>
      <c r="AM26" s="384"/>
      <c r="AN26" s="384"/>
    </row>
    <row r="27" spans="1:40" ht="105" customHeight="1" x14ac:dyDescent="0.2">
      <c r="A27" s="551"/>
      <c r="B27" s="552"/>
      <c r="C27" s="552"/>
      <c r="D27" s="552"/>
      <c r="E27" s="552"/>
      <c r="F27" s="552"/>
      <c r="G27" s="552"/>
      <c r="H27" s="552"/>
      <c r="I27" s="552"/>
      <c r="J27" s="553"/>
    </row>
    <row r="28" spans="1:40" ht="10.5" customHeight="1" x14ac:dyDescent="0.2">
      <c r="A28" s="34"/>
      <c r="B28" s="35"/>
      <c r="C28" s="35"/>
      <c r="D28" s="35"/>
      <c r="E28" s="35"/>
      <c r="F28" s="35"/>
      <c r="G28" s="35"/>
      <c r="H28" s="35"/>
      <c r="I28" s="34"/>
      <c r="J28" s="29"/>
    </row>
    <row r="29" spans="1:40" ht="27" customHeight="1" x14ac:dyDescent="0.25">
      <c r="A29" s="84" t="s">
        <v>46</v>
      </c>
      <c r="B29" s="84"/>
      <c r="C29" s="549"/>
      <c r="D29" s="549"/>
      <c r="E29" s="549"/>
      <c r="F29" s="549"/>
      <c r="G29" s="549"/>
      <c r="H29" s="95" t="s">
        <v>23</v>
      </c>
      <c r="I29" s="550"/>
      <c r="J29" s="550"/>
    </row>
    <row r="30" spans="1:40" ht="15" x14ac:dyDescent="0.25">
      <c r="A30" s="84"/>
      <c r="B30" s="85"/>
      <c r="C30" s="94"/>
      <c r="D30" s="94"/>
      <c r="E30" s="94"/>
      <c r="F30" s="94"/>
      <c r="G30" s="94"/>
      <c r="H30" s="86"/>
      <c r="I30" s="85"/>
      <c r="J30" s="85"/>
    </row>
    <row r="31" spans="1:40" ht="15" x14ac:dyDescent="0.2">
      <c r="A31" s="32" t="s">
        <v>260</v>
      </c>
      <c r="B31" s="37"/>
      <c r="C31" s="37"/>
      <c r="D31" s="37"/>
      <c r="E31" s="37"/>
      <c r="F31" s="37"/>
      <c r="G31" s="37"/>
      <c r="H31" s="37"/>
      <c r="I31" s="37"/>
      <c r="J31" s="37"/>
    </row>
    <row r="32" spans="1:40" ht="15" customHeight="1" x14ac:dyDescent="0.2">
      <c r="A32" s="32"/>
      <c r="B32" s="36"/>
      <c r="C32" s="36"/>
      <c r="D32" s="36"/>
      <c r="E32" s="36"/>
      <c r="F32" s="36"/>
      <c r="G32" s="36"/>
      <c r="H32" s="36"/>
      <c r="I32" s="36"/>
      <c r="J32" s="36"/>
    </row>
    <row r="33" spans="1:40" ht="15" x14ac:dyDescent="0.25">
      <c r="A33" s="530" t="s">
        <v>258</v>
      </c>
      <c r="B33" s="530"/>
      <c r="C33" s="531"/>
      <c r="D33" s="531"/>
      <c r="E33" s="531"/>
      <c r="F33" s="531"/>
      <c r="G33" s="531"/>
      <c r="H33" s="531"/>
      <c r="I33" s="532"/>
      <c r="J33" s="533"/>
    </row>
    <row r="34" spans="1:40" ht="14.25" customHeight="1" x14ac:dyDescent="0.25">
      <c r="A34" s="534" t="s">
        <v>254</v>
      </c>
      <c r="B34" s="535"/>
      <c r="C34" s="533"/>
      <c r="D34" s="531"/>
      <c r="E34" s="531"/>
      <c r="F34" s="531"/>
      <c r="G34" s="531"/>
      <c r="H34" s="531"/>
      <c r="I34" s="532"/>
      <c r="J34" s="533"/>
    </row>
    <row r="35" spans="1:40" ht="20.25" customHeight="1" x14ac:dyDescent="0.25">
      <c r="A35" s="530" t="s">
        <v>261</v>
      </c>
      <c r="B35" s="530"/>
      <c r="C35" s="531"/>
      <c r="D35" s="531"/>
      <c r="E35" s="531"/>
      <c r="F35" s="531"/>
      <c r="G35" s="531"/>
      <c r="H35" s="531"/>
      <c r="I35" s="532"/>
      <c r="J35" s="533"/>
    </row>
    <row r="36" spans="1:40" ht="15" x14ac:dyDescent="0.25">
      <c r="A36" s="530" t="s">
        <v>262</v>
      </c>
      <c r="B36" s="530"/>
      <c r="C36" s="531"/>
      <c r="D36" s="531"/>
      <c r="E36" s="531"/>
      <c r="F36" s="531"/>
      <c r="G36" s="531"/>
      <c r="H36" s="531"/>
      <c r="I36" s="532"/>
      <c r="J36" s="533"/>
    </row>
    <row r="37" spans="1:40" s="40" customFormat="1" ht="18" customHeight="1" x14ac:dyDescent="0.25">
      <c r="A37" s="37" t="s">
        <v>255</v>
      </c>
      <c r="B37" s="536"/>
      <c r="C37" s="537"/>
      <c r="D37" s="537"/>
      <c r="E37" s="537"/>
      <c r="F37" s="537"/>
      <c r="G37" s="537"/>
      <c r="H37" s="537"/>
      <c r="I37" s="538"/>
      <c r="J37" s="539"/>
      <c r="K37" s="386"/>
      <c r="L37" s="386"/>
      <c r="M37" s="386"/>
      <c r="N37" s="386"/>
      <c r="O37" s="386"/>
      <c r="P37" s="386"/>
      <c r="Q37" s="386"/>
      <c r="R37" s="386"/>
      <c r="S37" s="386"/>
      <c r="T37" s="386"/>
      <c r="U37" s="386"/>
      <c r="V37" s="386"/>
      <c r="W37" s="386"/>
      <c r="X37" s="386"/>
      <c r="Y37" s="386"/>
      <c r="Z37" s="386"/>
      <c r="AA37" s="386"/>
      <c r="AB37" s="386"/>
      <c r="AC37" s="386"/>
      <c r="AD37" s="386"/>
      <c r="AE37" s="385"/>
      <c r="AF37" s="385"/>
      <c r="AG37" s="385"/>
      <c r="AH37" s="385"/>
      <c r="AI37" s="385"/>
      <c r="AJ37" s="385"/>
      <c r="AK37" s="385"/>
      <c r="AL37" s="385"/>
      <c r="AM37" s="385"/>
      <c r="AN37" s="385"/>
    </row>
    <row r="38" spans="1:40" x14ac:dyDescent="0.2">
      <c r="A38" s="36"/>
      <c r="B38" s="36"/>
      <c r="C38" s="36"/>
      <c r="D38" s="36"/>
      <c r="E38" s="36"/>
      <c r="F38" s="36"/>
      <c r="G38" s="36"/>
      <c r="H38" s="36"/>
      <c r="I38" s="36"/>
      <c r="J38" s="36"/>
    </row>
    <row r="39" spans="1:40" x14ac:dyDescent="0.2">
      <c r="A39" s="36"/>
      <c r="B39" s="36"/>
      <c r="C39" s="36"/>
      <c r="D39" s="36"/>
      <c r="E39" s="36"/>
      <c r="F39" s="36"/>
      <c r="G39" s="36"/>
      <c r="H39" s="36"/>
      <c r="I39" s="36"/>
      <c r="J39" s="36"/>
    </row>
    <row r="40" spans="1:40" s="178" customFormat="1" x14ac:dyDescent="0.2">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row>
    <row r="41" spans="1:40" s="178" customFormat="1" x14ac:dyDescent="0.2">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row>
    <row r="42" spans="1:40" s="178" customFormat="1" x14ac:dyDescent="0.2">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row>
    <row r="43" spans="1:40" s="178" customFormat="1" x14ac:dyDescent="0.2">
      <c r="K43" s="386"/>
      <c r="L43" s="386"/>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row>
    <row r="44" spans="1:40" s="178" customFormat="1" x14ac:dyDescent="0.2">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row>
    <row r="45" spans="1:40" s="178" customFormat="1" x14ac:dyDescent="0.2">
      <c r="K45" s="386"/>
      <c r="L45" s="386"/>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row>
    <row r="46" spans="1:40" s="178" customFormat="1" x14ac:dyDescent="0.2">
      <c r="K46" s="386"/>
      <c r="L46" s="386"/>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row>
    <row r="47" spans="1:40" s="178" customFormat="1" x14ac:dyDescent="0.2">
      <c r="K47" s="386"/>
      <c r="L47" s="386"/>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row>
    <row r="48" spans="1:40" s="178" customFormat="1" x14ac:dyDescent="0.2">
      <c r="K48" s="386"/>
      <c r="L48" s="386"/>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row>
    <row r="49" spans="11:40" s="178" customFormat="1" x14ac:dyDescent="0.2">
      <c r="K49" s="386"/>
      <c r="L49" s="386"/>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row>
    <row r="50" spans="11:40" s="178" customFormat="1" x14ac:dyDescent="0.2">
      <c r="K50" s="386"/>
      <c r="L50" s="386"/>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6"/>
      <c r="AM50" s="386"/>
      <c r="AN50" s="386"/>
    </row>
    <row r="51" spans="11:40" s="178" customFormat="1" x14ac:dyDescent="0.2">
      <c r="K51" s="386"/>
      <c r="L51" s="386"/>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row>
    <row r="52" spans="11:40" s="178" customFormat="1" x14ac:dyDescent="0.2">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row>
    <row r="53" spans="11:40" s="178" customFormat="1" x14ac:dyDescent="0.2">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row>
    <row r="54" spans="11:40" s="178" customFormat="1" x14ac:dyDescent="0.2">
      <c r="K54" s="386"/>
      <c r="L54" s="386"/>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row>
    <row r="55" spans="11:40" s="178" customFormat="1" x14ac:dyDescent="0.2">
      <c r="K55" s="386"/>
      <c r="L55" s="386"/>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c r="AM55" s="386"/>
      <c r="AN55" s="386"/>
    </row>
    <row r="56" spans="11:40" s="178" customFormat="1" x14ac:dyDescent="0.2">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row>
    <row r="57" spans="11:40" s="178" customFormat="1" x14ac:dyDescent="0.2">
      <c r="K57" s="386"/>
      <c r="L57" s="386"/>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row>
    <row r="58" spans="11:40" s="178" customFormat="1" x14ac:dyDescent="0.2">
      <c r="K58" s="386"/>
      <c r="L58" s="386"/>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row>
    <row r="59" spans="11:40" s="178" customFormat="1" x14ac:dyDescent="0.2">
      <c r="K59" s="386"/>
      <c r="L59" s="386"/>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6"/>
      <c r="AN59" s="386"/>
    </row>
    <row r="60" spans="11:40" s="178" customFormat="1" x14ac:dyDescent="0.2">
      <c r="K60" s="386"/>
      <c r="L60" s="386"/>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row>
    <row r="61" spans="11:40" s="178" customFormat="1" x14ac:dyDescent="0.2">
      <c r="K61" s="386"/>
      <c r="L61" s="386"/>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row>
    <row r="62" spans="11:40" s="178" customFormat="1" x14ac:dyDescent="0.2">
      <c r="K62" s="386"/>
      <c r="L62" s="386"/>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row>
    <row r="63" spans="11:40" s="178" customFormat="1" x14ac:dyDescent="0.2">
      <c r="K63" s="386"/>
      <c r="L63" s="386"/>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row>
    <row r="64" spans="11:40" s="178" customFormat="1" x14ac:dyDescent="0.2">
      <c r="K64" s="386"/>
      <c r="L64" s="386"/>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row>
    <row r="65" spans="11:40" s="178" customFormat="1" x14ac:dyDescent="0.2">
      <c r="K65" s="386"/>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row>
    <row r="66" spans="11:40" s="178" customFormat="1" x14ac:dyDescent="0.2">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row>
    <row r="67" spans="11:40" s="178" customFormat="1" x14ac:dyDescent="0.2">
      <c r="K67" s="386"/>
      <c r="L67" s="386"/>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row>
    <row r="68" spans="11:40" s="178" customFormat="1" x14ac:dyDescent="0.2">
      <c r="K68" s="386"/>
      <c r="L68" s="386"/>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row>
    <row r="69" spans="11:40" s="178" customFormat="1" x14ac:dyDescent="0.2">
      <c r="K69" s="386"/>
      <c r="L69" s="386"/>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row>
    <row r="70" spans="11:40" s="178" customFormat="1" x14ac:dyDescent="0.2">
      <c r="K70" s="386"/>
      <c r="L70" s="386"/>
      <c r="M70" s="386"/>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row>
    <row r="71" spans="11:40" s="178" customFormat="1" x14ac:dyDescent="0.2">
      <c r="K71" s="386"/>
      <c r="L71" s="386"/>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row>
    <row r="72" spans="11:40" s="178" customFormat="1" x14ac:dyDescent="0.2">
      <c r="K72" s="386"/>
      <c r="L72" s="386"/>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row>
    <row r="73" spans="11:40" s="178" customFormat="1" x14ac:dyDescent="0.2">
      <c r="K73" s="386"/>
      <c r="L73" s="386"/>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row>
    <row r="74" spans="11:40" s="178" customFormat="1" x14ac:dyDescent="0.2">
      <c r="K74" s="386"/>
      <c r="L74" s="386"/>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row>
    <row r="75" spans="11:40" s="178" customFormat="1" x14ac:dyDescent="0.2">
      <c r="K75" s="386"/>
      <c r="L75" s="386"/>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row>
    <row r="76" spans="11:40" s="178" customFormat="1" x14ac:dyDescent="0.2">
      <c r="K76" s="386"/>
      <c r="L76" s="386"/>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386"/>
      <c r="AL76" s="386"/>
      <c r="AM76" s="386"/>
      <c r="AN76" s="386"/>
    </row>
    <row r="77" spans="11:40" s="178" customFormat="1" x14ac:dyDescent="0.2">
      <c r="K77" s="386"/>
      <c r="L77" s="386"/>
      <c r="M77" s="386"/>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row>
    <row r="78" spans="11:40" s="178" customFormat="1" x14ac:dyDescent="0.2">
      <c r="K78" s="386"/>
      <c r="L78" s="386"/>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row>
    <row r="79" spans="11:40" s="178" customFormat="1" x14ac:dyDescent="0.2">
      <c r="K79" s="386"/>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row>
    <row r="80" spans="11:40" s="178" customFormat="1" x14ac:dyDescent="0.2">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row>
    <row r="81" spans="11:40" s="178" customFormat="1" x14ac:dyDescent="0.2">
      <c r="K81" s="386"/>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row>
    <row r="82" spans="11:40" s="178" customFormat="1" x14ac:dyDescent="0.2">
      <c r="K82" s="386"/>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row>
    <row r="83" spans="11:40" s="178" customFormat="1" x14ac:dyDescent="0.2">
      <c r="K83" s="386"/>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row>
    <row r="84" spans="11:40" s="178" customFormat="1" x14ac:dyDescent="0.2">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row>
    <row r="85" spans="11:40" s="178" customFormat="1" x14ac:dyDescent="0.2">
      <c r="K85" s="386"/>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row>
    <row r="86" spans="11:40" s="178" customFormat="1" x14ac:dyDescent="0.2">
      <c r="K86" s="386"/>
      <c r="L86" s="386"/>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row>
    <row r="87" spans="11:40" s="178" customFormat="1" x14ac:dyDescent="0.2">
      <c r="K87" s="386"/>
      <c r="L87" s="386"/>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row>
    <row r="88" spans="11:40" s="178" customFormat="1" x14ac:dyDescent="0.2">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row>
    <row r="89" spans="11:40" s="178" customFormat="1" x14ac:dyDescent="0.2">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row>
    <row r="90" spans="11:40" s="178" customFormat="1" x14ac:dyDescent="0.2">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row>
    <row r="91" spans="11:40" s="178" customFormat="1" x14ac:dyDescent="0.2">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row>
    <row r="92" spans="11:40" s="178" customFormat="1" x14ac:dyDescent="0.2">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row>
    <row r="93" spans="11:40" s="178" customFormat="1" x14ac:dyDescent="0.2">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row>
    <row r="94" spans="11:40" s="178" customFormat="1" x14ac:dyDescent="0.2">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row>
    <row r="95" spans="11:40" s="178" customFormat="1" x14ac:dyDescent="0.2">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row>
    <row r="96" spans="11:40" s="178" customFormat="1" x14ac:dyDescent="0.2">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row>
    <row r="97" spans="11:40" s="178" customFormat="1" x14ac:dyDescent="0.2">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row>
    <row r="98" spans="11:40" s="178" customFormat="1" x14ac:dyDescent="0.2">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row>
    <row r="99" spans="11:40" s="178" customFormat="1" x14ac:dyDescent="0.2">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row>
    <row r="100" spans="11:40" s="178" customFormat="1" x14ac:dyDescent="0.2">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row>
    <row r="101" spans="11:40" s="178" customFormat="1" x14ac:dyDescent="0.2">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row>
    <row r="102" spans="11:40" s="178" customFormat="1" x14ac:dyDescent="0.2">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row>
    <row r="103" spans="11:40" s="178" customFormat="1" x14ac:dyDescent="0.2">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row>
    <row r="104" spans="11:40" s="178" customFormat="1" x14ac:dyDescent="0.2">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row>
    <row r="105" spans="11:40" s="178" customFormat="1" x14ac:dyDescent="0.2">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row>
  </sheetData>
  <sheetProtection password="C41E" sheet="1" objects="1" scenarios="1"/>
  <mergeCells count="25">
    <mergeCell ref="C1:I1"/>
    <mergeCell ref="C17:G17"/>
    <mergeCell ref="I17:J17"/>
    <mergeCell ref="A3:J3"/>
    <mergeCell ref="A4:J4"/>
    <mergeCell ref="A5:J5"/>
    <mergeCell ref="A6:J6"/>
    <mergeCell ref="C10:J10"/>
    <mergeCell ref="C11:G11"/>
    <mergeCell ref="I11:J11"/>
    <mergeCell ref="C12:E12"/>
    <mergeCell ref="H12:I12"/>
    <mergeCell ref="C14:J14"/>
    <mergeCell ref="C15:J15"/>
    <mergeCell ref="C16:J16"/>
    <mergeCell ref="C29:G29"/>
    <mergeCell ref="I29:J29"/>
    <mergeCell ref="C25:J25"/>
    <mergeCell ref="A27:J27"/>
    <mergeCell ref="C18:J18"/>
    <mergeCell ref="C21:J21"/>
    <mergeCell ref="C22:J22"/>
    <mergeCell ref="C23:J23"/>
    <mergeCell ref="C24:G24"/>
    <mergeCell ref="I24:J24"/>
  </mergeCells>
  <phoneticPr fontId="20" type="noConversion"/>
  <pageMargins left="0.45" right="0.45" top="0.5" bottom="0.5" header="0.3" footer="0.3"/>
  <pageSetup scale="96" orientation="portrait" r:id="rId1"/>
  <drawing r:id="rId2"/>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3"/>
    <pageSetUpPr fitToPage="1"/>
  </sheetPr>
  <dimension ref="A1:BR90"/>
  <sheetViews>
    <sheetView showGridLines="0" zoomScaleNormal="100" zoomScaleSheetLayoutView="100" workbookViewId="0">
      <selection activeCell="A5" sqref="A5:M5"/>
    </sheetView>
  </sheetViews>
  <sheetFormatPr defaultColWidth="8.85546875" defaultRowHeight="12.75" x14ac:dyDescent="0.2"/>
  <cols>
    <col min="1" max="1" width="8.42578125" customWidth="1"/>
    <col min="2" max="2" width="8.85546875" customWidth="1"/>
    <col min="3" max="3" width="5" customWidth="1"/>
    <col min="4" max="4" width="12.42578125" customWidth="1"/>
    <col min="6" max="6" width="9.85546875" customWidth="1"/>
    <col min="7" max="7" width="3.7109375" customWidth="1"/>
    <col min="8" max="8" width="7.28515625" customWidth="1"/>
    <col min="9" max="9" width="7.85546875" customWidth="1"/>
    <col min="10" max="10" width="9.85546875" customWidth="1"/>
    <col min="11" max="11" width="11" customWidth="1"/>
    <col min="12" max="12" width="10.85546875" bestFit="1" customWidth="1"/>
    <col min="13" max="13" width="10.140625" customWidth="1"/>
    <col min="14" max="70" width="8.85546875" style="39"/>
  </cols>
  <sheetData>
    <row r="1" spans="1:70" x14ac:dyDescent="0.2">
      <c r="H1" s="2"/>
      <c r="K1" s="81" t="s">
        <v>1</v>
      </c>
      <c r="L1" s="1053">
        <f>'Member Information Input'!B38</f>
        <v>0</v>
      </c>
      <c r="M1" s="1053"/>
    </row>
    <row r="2" spans="1:70" s="38" customFormat="1" ht="18" x14ac:dyDescent="0.25">
      <c r="A2" s="1062" t="str">
        <f>'Member Information Input'!A4:J4</f>
        <v xml:space="preserve">                 (Member Information Input Page)</v>
      </c>
      <c r="B2" s="1062"/>
      <c r="C2" s="1062"/>
      <c r="D2" s="1062"/>
      <c r="E2" s="1062"/>
      <c r="F2" s="1062"/>
      <c r="G2" s="1062"/>
      <c r="H2" s="1062"/>
      <c r="I2" s="1062"/>
      <c r="J2" s="1062"/>
      <c r="K2" s="1062"/>
      <c r="L2" s="1062"/>
      <c r="M2" s="106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row>
    <row r="3" spans="1:70" s="38" customFormat="1" ht="18" x14ac:dyDescent="0.25">
      <c r="A3" s="1062">
        <f>'Member Information Input'!A5:J5</f>
        <v>0</v>
      </c>
      <c r="B3" s="1062"/>
      <c r="C3" s="1062"/>
      <c r="D3" s="1062"/>
      <c r="E3" s="1062"/>
      <c r="F3" s="1062"/>
      <c r="G3" s="1062"/>
      <c r="H3" s="1062"/>
      <c r="I3" s="1062"/>
      <c r="J3" s="1062"/>
      <c r="K3" s="1062"/>
      <c r="L3" s="1062"/>
      <c r="M3" s="106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row>
    <row r="4" spans="1:70" s="38" customFormat="1" ht="15.75" x14ac:dyDescent="0.25">
      <c r="A4" s="1063" t="str">
        <f>'Member Information Input'!A6:J6</f>
        <v>Wright-Hennepin Cooperative Electric Assn., P.O. Box 330, Rockford, MN 55373 Ph: 763-477-3000</v>
      </c>
      <c r="B4" s="1063"/>
      <c r="C4" s="1063"/>
      <c r="D4" s="1063"/>
      <c r="E4" s="1063"/>
      <c r="F4" s="1063"/>
      <c r="G4" s="1063"/>
      <c r="H4" s="1063"/>
      <c r="I4" s="1063"/>
      <c r="J4" s="1063"/>
      <c r="K4" s="1063"/>
      <c r="L4" s="1063"/>
      <c r="M4" s="1063"/>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row>
    <row r="5" spans="1:70" s="38" customFormat="1" ht="15" x14ac:dyDescent="0.25">
      <c r="A5" s="1058"/>
      <c r="B5" s="1058"/>
      <c r="C5" s="1058"/>
      <c r="D5" s="1058"/>
      <c r="E5" s="1058"/>
      <c r="F5" s="1058"/>
      <c r="G5" s="1058"/>
      <c r="H5" s="1058"/>
      <c r="I5" s="1058"/>
      <c r="J5" s="1058"/>
      <c r="K5" s="1058"/>
      <c r="L5" s="1058"/>
      <c r="M5" s="1058"/>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row>
    <row r="6" spans="1:70" s="38" customFormat="1" ht="15" x14ac:dyDescent="0.25">
      <c r="A6" s="43"/>
      <c r="B6" s="43"/>
      <c r="C6" s="43"/>
      <c r="D6" s="43"/>
      <c r="E6" s="43"/>
      <c r="F6" s="43"/>
      <c r="G6" s="43"/>
      <c r="H6" s="43"/>
      <c r="I6" s="43"/>
      <c r="J6" s="43"/>
      <c r="K6" s="43"/>
      <c r="L6" s="43"/>
      <c r="M6" s="43"/>
      <c r="N6" s="42"/>
      <c r="O6" s="42"/>
      <c r="P6" s="42"/>
      <c r="Q6" s="42"/>
      <c r="R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row>
    <row r="7" spans="1:70" s="38" customFormat="1" ht="14.25" x14ac:dyDescent="0.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row>
    <row r="8" spans="1:70" s="38" customFormat="1" ht="15" x14ac:dyDescent="0.25">
      <c r="A8" s="44" t="s">
        <v>48</v>
      </c>
      <c r="B8" s="45"/>
      <c r="C8" s="46"/>
      <c r="D8" s="924">
        <f>'Member Information Input'!C10</f>
        <v>0</v>
      </c>
      <c r="E8" s="924"/>
      <c r="F8" s="924"/>
      <c r="G8" s="924"/>
      <c r="H8" s="924"/>
      <c r="I8" s="924"/>
      <c r="J8" s="924"/>
      <c r="K8" s="924"/>
      <c r="L8" s="47"/>
      <c r="M8" s="47"/>
      <c r="N8" s="42"/>
      <c r="O8" s="42"/>
      <c r="P8" s="42"/>
      <c r="Q8" s="42"/>
      <c r="R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row>
    <row r="9" spans="1:70" s="38" customFormat="1" ht="15" customHeight="1" x14ac:dyDescent="0.25">
      <c r="A9" s="3" t="s">
        <v>49</v>
      </c>
      <c r="B9" s="3"/>
      <c r="C9" s="48"/>
      <c r="D9" s="1057">
        <f>'Member Information Input'!C17</f>
        <v>0</v>
      </c>
      <c r="E9" s="1057"/>
      <c r="F9" s="1057"/>
      <c r="G9" s="1057"/>
      <c r="H9" s="1057"/>
      <c r="I9" s="19" t="s">
        <v>24</v>
      </c>
      <c r="J9" s="1060">
        <f>'Member Information Input'!I11</f>
        <v>0</v>
      </c>
      <c r="K9" s="1061"/>
      <c r="L9" s="1061"/>
      <c r="M9" s="1061"/>
      <c r="N9" s="42"/>
      <c r="O9" s="42"/>
      <c r="P9" s="42"/>
      <c r="Q9" s="42"/>
      <c r="R9" s="42"/>
      <c r="S9" s="42"/>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row>
    <row r="10" spans="1:70" s="38" customFormat="1" ht="15" x14ac:dyDescent="0.25">
      <c r="A10" s="3" t="s">
        <v>50</v>
      </c>
      <c r="B10" s="3"/>
      <c r="C10" s="48"/>
      <c r="D10" s="1057">
        <f>'Member Information Input'!C16</f>
        <v>0</v>
      </c>
      <c r="E10" s="1057"/>
      <c r="F10" s="1057"/>
      <c r="G10" s="1064" t="s">
        <v>54</v>
      </c>
      <c r="H10" s="1065"/>
      <c r="I10" s="1065"/>
      <c r="J10" s="1065"/>
      <c r="K10" s="1057">
        <f>'Member Information Input'!C18</f>
        <v>0</v>
      </c>
      <c r="L10" s="1059"/>
      <c r="M10" s="1059"/>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row>
    <row r="11" spans="1:70" s="38" customFormat="1" ht="15" x14ac:dyDescent="0.25">
      <c r="A11" s="3" t="s">
        <v>51</v>
      </c>
      <c r="B11" s="3"/>
      <c r="C11" s="48"/>
      <c r="D11" s="1066">
        <f>'Member Information Input'!C11</f>
        <v>0</v>
      </c>
      <c r="E11" s="1067"/>
      <c r="F11" s="1067"/>
      <c r="G11" s="1067"/>
      <c r="H11" s="1067"/>
      <c r="I11" s="1067"/>
      <c r="J11" s="1067"/>
      <c r="K11" s="1067"/>
      <c r="L11" s="1067"/>
      <c r="M11" s="1067"/>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row>
    <row r="12" spans="1:70" s="38" customFormat="1" ht="15" x14ac:dyDescent="0.25">
      <c r="A12" s="3"/>
      <c r="B12" s="3"/>
      <c r="C12" s="48"/>
      <c r="D12" s="1057">
        <f>'Member Information Input'!C12</f>
        <v>0</v>
      </c>
      <c r="E12" s="1057"/>
      <c r="F12" s="1057"/>
      <c r="G12" s="1054"/>
      <c r="H12" s="1054"/>
      <c r="I12" s="79">
        <f>'Member Information Input'!F12</f>
        <v>0</v>
      </c>
      <c r="J12" s="1055"/>
      <c r="K12" s="1055"/>
      <c r="L12" s="80">
        <f>'Member Information Input'!H12</f>
        <v>0</v>
      </c>
      <c r="M12" s="49"/>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row>
    <row r="13" spans="1:70" s="38" customFormat="1" ht="15" x14ac:dyDescent="0.25">
      <c r="A13" s="50"/>
      <c r="B13" s="50"/>
      <c r="C13" s="51"/>
      <c r="D13" s="20" t="s">
        <v>20</v>
      </c>
      <c r="E13" s="20"/>
      <c r="F13" s="52" t="s">
        <v>12</v>
      </c>
      <c r="G13" s="52"/>
      <c r="H13" s="52"/>
      <c r="I13" s="20" t="s">
        <v>21</v>
      </c>
      <c r="J13" s="1056"/>
      <c r="K13" s="1056"/>
      <c r="L13" s="20" t="s">
        <v>22</v>
      </c>
      <c r="M13" s="53"/>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row>
    <row r="14" spans="1:70" s="38" customFormat="1" ht="15.75" customHeight="1" x14ac:dyDescent="0.2">
      <c r="A14" s="50"/>
      <c r="B14" s="50"/>
      <c r="C14" s="51"/>
      <c r="D14" s="54"/>
      <c r="E14" s="55"/>
      <c r="F14" s="55"/>
      <c r="G14" s="55"/>
      <c r="H14" s="55"/>
      <c r="I14" s="55"/>
      <c r="J14" s="55"/>
      <c r="K14" s="55"/>
      <c r="L14" s="55"/>
      <c r="M14" s="56"/>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row>
    <row r="15" spans="1:70" s="38" customFormat="1" ht="14.25" x14ac:dyDescent="0.2">
      <c r="A15" s="57" t="s">
        <v>32</v>
      </c>
      <c r="B15" s="57"/>
      <c r="C15" s="57"/>
      <c r="D15" s="57"/>
      <c r="E15" s="57"/>
      <c r="F15" s="57"/>
      <c r="G15" s="57"/>
      <c r="H15" s="57"/>
      <c r="I15" s="57"/>
      <c r="J15" s="57"/>
      <c r="K15" s="57"/>
      <c r="L15" s="57"/>
      <c r="M15" s="57"/>
      <c r="N15" s="42"/>
      <c r="O15" s="42"/>
      <c r="P15" s="42"/>
      <c r="Q15" s="42"/>
      <c r="R15" s="42"/>
      <c r="S15" s="42"/>
      <c r="T15" s="42"/>
      <c r="U15" s="42"/>
      <c r="V15" s="42"/>
      <c r="W15" s="42"/>
      <c r="X15" s="42"/>
      <c r="Y15" s="42"/>
      <c r="Z15" s="42"/>
      <c r="AA15" s="42"/>
      <c r="AB15" s="42"/>
      <c r="AC15" s="42"/>
      <c r="AD15" s="42"/>
      <c r="AE15" s="42"/>
      <c r="AF15" s="42"/>
      <c r="AG15" s="42"/>
      <c r="AH15" s="42"/>
      <c r="AI15" s="42"/>
      <c r="AJ15" s="4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c r="BM15" s="42"/>
      <c r="BN15" s="42"/>
      <c r="BO15" s="42"/>
      <c r="BP15" s="42"/>
      <c r="BQ15" s="42"/>
      <c r="BR15" s="42"/>
    </row>
    <row r="16" spans="1:70" s="38" customFormat="1" ht="15.75" customHeight="1" x14ac:dyDescent="0.25">
      <c r="A16" s="58" t="s">
        <v>52</v>
      </c>
      <c r="B16" s="59"/>
      <c r="C16" s="1068">
        <f>'Member Information Input'!C21:J21</f>
        <v>0</v>
      </c>
      <c r="D16" s="1068"/>
      <c r="E16" s="1068"/>
      <c r="F16" s="1068"/>
      <c r="G16" s="1068"/>
      <c r="H16" s="1068"/>
      <c r="I16" s="1068"/>
      <c r="J16" s="1068"/>
      <c r="K16" s="55"/>
      <c r="L16" s="55"/>
      <c r="M16" s="56"/>
      <c r="N16" s="42"/>
      <c r="O16" s="42"/>
      <c r="P16" s="42"/>
      <c r="Q16" s="42"/>
      <c r="R16" s="42"/>
      <c r="S16" s="42"/>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row>
    <row r="17" spans="1:70" s="38" customFormat="1" ht="15.75" customHeight="1" x14ac:dyDescent="0.25">
      <c r="A17" s="58" t="s">
        <v>53</v>
      </c>
      <c r="B17" s="59"/>
      <c r="C17" s="1068">
        <f>'Member Information Input'!C22:J22</f>
        <v>0</v>
      </c>
      <c r="D17" s="1068"/>
      <c r="E17" s="1068"/>
      <c r="F17" s="1068"/>
      <c r="G17" s="1068"/>
      <c r="H17" s="1068"/>
      <c r="I17" s="1068"/>
      <c r="J17" s="1068"/>
      <c r="K17" s="55"/>
      <c r="L17" s="55"/>
      <c r="M17" s="56"/>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row>
    <row r="18" spans="1:70" s="38" customFormat="1" ht="15.75" customHeight="1" x14ac:dyDescent="0.25">
      <c r="A18" s="58" t="s">
        <v>45</v>
      </c>
      <c r="B18" s="59"/>
      <c r="C18" s="1068">
        <f>'Member Information Input'!C23:J23</f>
        <v>0</v>
      </c>
      <c r="D18" s="1068"/>
      <c r="E18" s="1068"/>
      <c r="F18" s="1068"/>
      <c r="G18" s="1068"/>
      <c r="H18" s="1068"/>
      <c r="I18" s="1068"/>
      <c r="J18" s="1068"/>
      <c r="K18" s="55"/>
      <c r="L18" s="55"/>
      <c r="M18" s="56"/>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row>
    <row r="19" spans="1:70" s="38" customFormat="1" ht="15.75" customHeight="1" x14ac:dyDescent="0.25">
      <c r="A19" s="1069" t="s">
        <v>49</v>
      </c>
      <c r="B19" s="1069"/>
      <c r="C19" s="1070">
        <f>'Member Information Input'!C17:G17</f>
        <v>0</v>
      </c>
      <c r="D19" s="1070"/>
      <c r="E19" s="1070"/>
      <c r="F19" s="1070"/>
      <c r="G19" s="1070"/>
      <c r="H19" s="60" t="s">
        <v>24</v>
      </c>
      <c r="I19" s="1076">
        <f>'Member Information Input'!I17:J17</f>
        <v>0</v>
      </c>
      <c r="J19" s="1076"/>
      <c r="K19" s="55"/>
      <c r="L19" s="55"/>
      <c r="M19" s="56"/>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row>
    <row r="20" spans="1:70" s="38" customFormat="1" ht="15.75" customHeight="1" x14ac:dyDescent="0.2">
      <c r="A20" s="50"/>
      <c r="B20" s="50"/>
      <c r="C20" s="51"/>
      <c r="D20" s="54"/>
      <c r="E20" s="55"/>
      <c r="F20" s="55"/>
      <c r="G20" s="55"/>
      <c r="H20" s="55"/>
      <c r="I20" s="55"/>
      <c r="J20" s="55"/>
      <c r="K20" s="55"/>
      <c r="L20" s="55"/>
      <c r="M20" s="56"/>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row>
    <row r="21" spans="1:70" s="38" customFormat="1" ht="15.75" customHeight="1" x14ac:dyDescent="0.25">
      <c r="A21" s="3" t="s">
        <v>31</v>
      </c>
      <c r="B21" s="50"/>
      <c r="C21" s="1075">
        <f>'Lighting Savings Data Input'!K26+'Lighting Retrofit Savings calc'!K53+'NC Lighting Savings Calc'!L55</f>
        <v>0</v>
      </c>
      <c r="D21" s="1074"/>
      <c r="E21" s="55"/>
      <c r="F21" s="55"/>
      <c r="G21" s="55"/>
      <c r="H21" s="55"/>
      <c r="I21" s="55"/>
      <c r="J21" s="55"/>
      <c r="K21" s="55"/>
      <c r="L21" s="55"/>
      <c r="M21" s="56"/>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c r="BM21" s="42"/>
      <c r="BN21" s="42"/>
      <c r="BO21" s="42"/>
      <c r="BP21" s="42"/>
      <c r="BQ21" s="42"/>
      <c r="BR21" s="42"/>
    </row>
    <row r="22" spans="1:70" s="65" customFormat="1" ht="15" customHeight="1" x14ac:dyDescent="0.25">
      <c r="A22" s="61"/>
      <c r="B22" s="62"/>
      <c r="C22" s="59"/>
      <c r="D22" s="63"/>
      <c r="E22" s="55"/>
      <c r="F22" s="55"/>
      <c r="G22" s="55"/>
      <c r="H22" s="55"/>
      <c r="I22" s="55"/>
      <c r="J22" s="55"/>
      <c r="K22" s="55"/>
      <c r="L22" s="55"/>
      <c r="M22" s="5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row>
    <row r="23" spans="1:70" s="38" customFormat="1" ht="15" x14ac:dyDescent="0.25">
      <c r="A23" s="3" t="s">
        <v>30</v>
      </c>
      <c r="B23" s="50"/>
      <c r="C23" s="1073">
        <f>'NC Lighting Savings Calc'!L57+'Lighting Retrofit Savings calc'!L53+'Lighting Savings Data Input'!L26+'Lighting Savings Data Input'!L32</f>
        <v>0</v>
      </c>
      <c r="D23" s="1074"/>
      <c r="E23" s="54"/>
      <c r="F23" s="66"/>
      <c r="G23" s="66"/>
      <c r="H23" s="66"/>
      <c r="I23" s="66"/>
      <c r="J23" s="66"/>
      <c r="K23" s="66"/>
      <c r="L23" s="21"/>
      <c r="M23" s="56"/>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row>
    <row r="24" spans="1:70" s="38" customFormat="1" ht="15" x14ac:dyDescent="0.25">
      <c r="A24" s="3"/>
      <c r="B24" s="50"/>
      <c r="C24" s="67"/>
      <c r="D24" s="63"/>
      <c r="E24" s="54"/>
      <c r="F24" s="66"/>
      <c r="G24" s="66"/>
      <c r="H24" s="66"/>
      <c r="I24" s="66"/>
      <c r="J24" s="66"/>
      <c r="K24" s="66"/>
      <c r="L24" s="21"/>
      <c r="M24" s="8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row>
    <row r="25" spans="1:70" s="38" customFormat="1" ht="15" x14ac:dyDescent="0.25">
      <c r="A25" s="61"/>
      <c r="B25" s="62"/>
      <c r="C25" s="67"/>
      <c r="D25" s="102"/>
      <c r="E25" s="66"/>
      <c r="F25" s="66"/>
      <c r="G25" s="66"/>
      <c r="H25" s="66"/>
      <c r="I25" s="66"/>
      <c r="J25" s="66"/>
      <c r="K25" s="21"/>
      <c r="L25" s="56"/>
      <c r="M25" s="41"/>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row>
    <row r="26" spans="1:70" s="38" customFormat="1" ht="15" x14ac:dyDescent="0.25">
      <c r="A26" s="61"/>
      <c r="B26" s="62"/>
      <c r="C26" s="67"/>
      <c r="D26" s="102"/>
      <c r="E26" s="66"/>
      <c r="F26" s="66"/>
      <c r="G26" s="66"/>
      <c r="H26" s="66"/>
      <c r="I26" s="66"/>
      <c r="J26" s="66"/>
      <c r="K26" s="21"/>
      <c r="L26" s="56"/>
      <c r="M26" s="41"/>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row>
    <row r="27" spans="1:70" s="38" customFormat="1" ht="15" x14ac:dyDescent="0.25">
      <c r="A27" s="61"/>
      <c r="B27" s="62"/>
      <c r="C27" s="67"/>
      <c r="D27" s="102"/>
      <c r="E27" s="66"/>
      <c r="F27" s="66"/>
      <c r="G27" s="66"/>
      <c r="H27" s="66"/>
      <c r="I27" s="66"/>
      <c r="J27" s="66"/>
      <c r="K27" s="21"/>
      <c r="L27" s="56"/>
      <c r="M27" s="41"/>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row>
    <row r="28" spans="1:70" s="38" customFormat="1" ht="17.25" customHeight="1" x14ac:dyDescent="0.25">
      <c r="A28" s="1051"/>
      <c r="B28" s="1052"/>
      <c r="C28" s="67"/>
      <c r="D28" s="102"/>
      <c r="E28" s="66"/>
      <c r="F28" s="66"/>
      <c r="G28" s="66"/>
      <c r="H28" s="66"/>
      <c r="I28" s="66"/>
      <c r="J28" s="66"/>
      <c r="K28" s="21"/>
      <c r="L28" s="56"/>
      <c r="M28" s="41"/>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row>
    <row r="29" spans="1:70" s="38" customFormat="1" ht="15" customHeight="1" x14ac:dyDescent="0.25">
      <c r="A29" s="3"/>
      <c r="B29" s="50"/>
      <c r="C29" s="59"/>
      <c r="D29" s="63"/>
      <c r="E29" s="54"/>
      <c r="F29" s="66"/>
      <c r="G29" s="66"/>
      <c r="H29" s="66"/>
      <c r="I29" s="66"/>
      <c r="J29" s="66"/>
      <c r="K29" s="66"/>
      <c r="L29" s="21"/>
      <c r="M29" s="8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row>
    <row r="30" spans="1:70" s="38" customFormat="1" ht="15" x14ac:dyDescent="0.25">
      <c r="A30" s="3" t="s">
        <v>29</v>
      </c>
      <c r="B30" s="50"/>
      <c r="C30" s="1071" t="e">
        <f>'Lighting Retrofit Data Input'!J87+'New Construction Data Input'!J65+#REF!</f>
        <v>#REF!</v>
      </c>
      <c r="D30" s="1072"/>
      <c r="E30" s="63"/>
      <c r="F30" s="66"/>
      <c r="G30" s="66"/>
      <c r="H30" s="66"/>
      <c r="I30" s="66"/>
      <c r="J30" s="66"/>
      <c r="K30" s="66"/>
      <c r="L30" s="21"/>
      <c r="M30" s="56"/>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row>
    <row r="31" spans="1:70" s="38" customFormat="1" ht="15" customHeight="1" x14ac:dyDescent="0.25">
      <c r="A31" s="3"/>
      <c r="B31" s="50"/>
      <c r="C31" s="68"/>
      <c r="D31" s="69"/>
      <c r="E31" s="63"/>
      <c r="F31" s="66"/>
      <c r="G31" s="66"/>
      <c r="H31" s="66"/>
      <c r="I31" s="66"/>
      <c r="J31" s="66"/>
      <c r="K31" s="66"/>
      <c r="L31" s="21"/>
      <c r="M31" s="56"/>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row>
    <row r="32" spans="1:70" s="38" customFormat="1" ht="15" x14ac:dyDescent="0.25">
      <c r="A32" s="3" t="s">
        <v>19</v>
      </c>
      <c r="B32" s="50"/>
      <c r="C32" s="1071" t="e">
        <f>'Lighting Retrofit Data Input'!J88+'New Construction Data Input'!J67+#REF!</f>
        <v>#REF!</v>
      </c>
      <c r="D32" s="1072"/>
      <c r="E32" s="47"/>
      <c r="F32" s="47"/>
      <c r="G32" s="47"/>
      <c r="H32" s="47"/>
      <c r="I32" s="47"/>
      <c r="J32" s="47"/>
      <c r="K32" s="47"/>
      <c r="L32" s="48"/>
      <c r="M32" s="51"/>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row>
    <row r="33" spans="1:70" s="38" customFormat="1" ht="15" x14ac:dyDescent="0.25">
      <c r="A33" s="3"/>
      <c r="B33" s="50"/>
      <c r="C33" s="70"/>
      <c r="D33" s="65"/>
      <c r="L33" s="3"/>
      <c r="M33" s="50"/>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row>
    <row r="34" spans="1:70" s="38" customFormat="1" ht="15.75" thickBot="1" x14ac:dyDescent="0.3">
      <c r="A34" s="50"/>
      <c r="B34" s="50"/>
      <c r="C34" s="50"/>
      <c r="D34" s="1088"/>
      <c r="E34" s="1088"/>
      <c r="F34" s="1087"/>
      <c r="G34" s="1087"/>
      <c r="H34" s="1087"/>
      <c r="I34" s="1087"/>
      <c r="J34" s="1087"/>
      <c r="K34" s="1087"/>
      <c r="L34" s="4" t="s">
        <v>23</v>
      </c>
      <c r="M34" s="71"/>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c r="BM34" s="42"/>
      <c r="BN34" s="42"/>
      <c r="BO34" s="42"/>
      <c r="BP34" s="42"/>
      <c r="BQ34" s="42"/>
      <c r="BR34" s="42"/>
    </row>
    <row r="35" spans="1:70" s="38" customFormat="1" ht="15.75" customHeight="1" x14ac:dyDescent="0.2">
      <c r="A35" s="50"/>
      <c r="B35" s="50"/>
      <c r="C35" s="50"/>
      <c r="D35" s="72"/>
      <c r="E35" s="1085" t="s">
        <v>113</v>
      </c>
      <c r="F35" s="1085"/>
      <c r="G35" s="1085"/>
      <c r="H35" s="1085"/>
      <c r="I35" s="1085"/>
      <c r="J35" s="1085"/>
      <c r="K35" s="1085"/>
      <c r="L35" s="1085"/>
      <c r="M35" s="73"/>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c r="BM35" s="42"/>
      <c r="BN35" s="42"/>
      <c r="BO35" s="42"/>
      <c r="BP35" s="42"/>
      <c r="BQ35" s="42"/>
      <c r="BR35" s="42"/>
    </row>
    <row r="36" spans="1:70" s="38" customFormat="1" ht="15" x14ac:dyDescent="0.25">
      <c r="A36" s="3"/>
      <c r="B36" s="50"/>
      <c r="C36" s="50"/>
      <c r="D36" s="74"/>
      <c r="E36" s="74"/>
      <c r="F36" s="74"/>
      <c r="G36" s="74"/>
      <c r="H36" s="74"/>
      <c r="I36" s="62"/>
      <c r="J36" s="62"/>
      <c r="K36" s="62"/>
      <c r="L36" s="3"/>
      <c r="M36" s="50"/>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c r="BM36" s="42"/>
      <c r="BN36" s="42"/>
      <c r="BO36" s="42"/>
      <c r="BP36" s="42"/>
      <c r="BQ36" s="42"/>
      <c r="BR36" s="42"/>
    </row>
    <row r="37" spans="1:70" s="38" customFormat="1" ht="18" customHeight="1" x14ac:dyDescent="0.25">
      <c r="A37" s="75" t="s">
        <v>27</v>
      </c>
      <c r="B37" s="76"/>
      <c r="C37" s="76"/>
      <c r="D37" s="74"/>
      <c r="E37" s="74"/>
      <c r="F37" s="74"/>
      <c r="G37" s="74"/>
      <c r="H37" s="74"/>
      <c r="I37" s="62"/>
      <c r="J37" s="62"/>
      <c r="K37" s="62"/>
      <c r="L37" s="3"/>
      <c r="M37" s="50"/>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c r="BM37" s="42"/>
      <c r="BN37" s="42"/>
      <c r="BO37" s="42"/>
      <c r="BP37" s="42"/>
      <c r="BQ37" s="42"/>
      <c r="BR37" s="42"/>
    </row>
    <row r="38" spans="1:70" s="38" customFormat="1" ht="17.25" customHeight="1" thickBot="1" x14ac:dyDescent="0.3">
      <c r="D38" s="1087"/>
      <c r="E38" s="1087"/>
      <c r="F38" s="1087"/>
      <c r="G38" s="1087"/>
      <c r="H38" s="1087"/>
      <c r="I38" s="1087"/>
      <c r="J38" s="62"/>
      <c r="K38" s="62"/>
      <c r="L38" s="3"/>
      <c r="M38" s="50"/>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c r="BM38" s="42"/>
      <c r="BN38" s="42"/>
      <c r="BO38" s="42"/>
      <c r="BP38" s="42"/>
      <c r="BQ38" s="42"/>
      <c r="BR38" s="42"/>
    </row>
    <row r="39" spans="1:70" s="38" customFormat="1" ht="15" x14ac:dyDescent="0.25">
      <c r="A39" s="50"/>
      <c r="B39" s="50"/>
      <c r="C39" s="50"/>
      <c r="D39" s="1085" t="s">
        <v>113</v>
      </c>
      <c r="E39" s="1086"/>
      <c r="F39" s="1086"/>
      <c r="G39" s="1086"/>
      <c r="H39" s="1086"/>
      <c r="I39" s="1086"/>
      <c r="J39" s="50"/>
      <c r="K39" s="3"/>
      <c r="L39" s="50"/>
      <c r="M39" s="50"/>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c r="BM39" s="42"/>
      <c r="BN39" s="42"/>
      <c r="BO39" s="42"/>
      <c r="BP39" s="42"/>
      <c r="BQ39" s="42"/>
      <c r="BR39" s="42"/>
    </row>
    <row r="40" spans="1:70" s="38" customFormat="1" ht="15" x14ac:dyDescent="0.25">
      <c r="A40" s="50"/>
      <c r="B40" s="50"/>
      <c r="C40" s="50"/>
      <c r="D40" s="77"/>
      <c r="E40" s="78"/>
      <c r="F40" s="78"/>
      <c r="G40" s="78"/>
      <c r="H40" s="78"/>
      <c r="I40" s="78"/>
      <c r="J40" s="50"/>
      <c r="K40" s="3"/>
      <c r="L40" s="50"/>
      <c r="M40" s="50"/>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c r="BM40" s="42"/>
      <c r="BN40" s="42"/>
      <c r="BO40" s="42"/>
      <c r="BP40" s="42"/>
      <c r="BQ40" s="42"/>
      <c r="BR40" s="42"/>
    </row>
    <row r="41" spans="1:70" s="38" customFormat="1" ht="15" x14ac:dyDescent="0.25">
      <c r="A41" s="3" t="s">
        <v>13</v>
      </c>
      <c r="B41" s="50"/>
      <c r="C41" s="50"/>
      <c r="D41" s="50"/>
      <c r="E41" s="50"/>
      <c r="F41" s="50"/>
      <c r="G41" s="50"/>
      <c r="H41" s="50"/>
      <c r="I41" s="3"/>
      <c r="J41" s="3"/>
      <c r="K41" s="50"/>
      <c r="L41" s="50"/>
      <c r="M41" s="50"/>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c r="BM41" s="42"/>
      <c r="BN41" s="42"/>
      <c r="BO41" s="42"/>
      <c r="BP41" s="42"/>
      <c r="BQ41" s="42"/>
      <c r="BR41" s="42"/>
    </row>
    <row r="42" spans="1:70" s="38" customFormat="1" ht="15" x14ac:dyDescent="0.25">
      <c r="A42" s="50"/>
      <c r="B42" s="50"/>
      <c r="C42" s="50"/>
      <c r="D42" s="3" t="s">
        <v>33</v>
      </c>
      <c r="E42" s="3"/>
      <c r="F42" s="50"/>
      <c r="G42" s="50"/>
      <c r="H42" s="50"/>
      <c r="I42" s="3"/>
      <c r="J42" s="3"/>
      <c r="K42" s="50"/>
      <c r="L42" s="3"/>
      <c r="M42" s="3"/>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c r="BM42" s="42"/>
      <c r="BN42" s="42"/>
      <c r="BO42" s="42"/>
      <c r="BP42" s="42"/>
      <c r="BQ42" s="42"/>
      <c r="BR42" s="42"/>
    </row>
    <row r="43" spans="1:70" s="38" customFormat="1" ht="15" x14ac:dyDescent="0.25">
      <c r="A43" s="50"/>
      <c r="B43" s="50"/>
      <c r="C43" s="50"/>
      <c r="D43" s="3" t="s">
        <v>14</v>
      </c>
      <c r="E43" s="3"/>
      <c r="F43" s="50"/>
      <c r="G43" s="50"/>
      <c r="H43" s="50"/>
      <c r="I43" s="3"/>
      <c r="J43" s="3"/>
      <c r="K43" s="50"/>
      <c r="L43" s="3"/>
      <c r="M43" s="3"/>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row>
    <row r="44" spans="1:70" s="38" customFormat="1" ht="15" x14ac:dyDescent="0.25">
      <c r="A44" s="50"/>
      <c r="B44" s="50"/>
      <c r="C44" s="50"/>
      <c r="D44" s="3" t="s">
        <v>34</v>
      </c>
      <c r="E44" s="3"/>
      <c r="F44" s="50"/>
      <c r="G44" s="50"/>
      <c r="H44" s="50"/>
      <c r="I44" s="3"/>
      <c r="J44" s="3"/>
      <c r="K44" s="50"/>
      <c r="L44" s="3"/>
      <c r="M44" s="3"/>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row>
    <row r="45" spans="1:70" s="38" customFormat="1" ht="15" x14ac:dyDescent="0.25">
      <c r="A45" s="50"/>
      <c r="B45" s="50"/>
      <c r="C45" s="50"/>
      <c r="D45" s="3" t="s">
        <v>35</v>
      </c>
      <c r="E45" s="3"/>
      <c r="F45" s="50"/>
      <c r="G45" s="50"/>
      <c r="H45" s="50"/>
      <c r="I45" s="50"/>
      <c r="J45" s="50"/>
      <c r="K45" s="50"/>
      <c r="L45" s="50"/>
      <c r="M45" s="50"/>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row>
    <row r="46" spans="1:70" x14ac:dyDescent="0.2">
      <c r="A46" s="5"/>
      <c r="B46" s="5"/>
      <c r="C46" s="5"/>
      <c r="D46" s="6"/>
      <c r="E46" s="6"/>
      <c r="F46" s="5"/>
      <c r="G46" s="5"/>
      <c r="H46" s="5"/>
      <c r="I46" s="5"/>
      <c r="J46" s="5"/>
      <c r="K46" s="5"/>
      <c r="L46" s="5"/>
      <c r="M46" s="5"/>
    </row>
    <row r="47" spans="1:70" x14ac:dyDescent="0.2">
      <c r="A47" s="5"/>
      <c r="B47" s="5"/>
      <c r="C47" s="5"/>
      <c r="D47" s="1082" t="s">
        <v>15</v>
      </c>
      <c r="E47" s="1083"/>
      <c r="F47" s="1083"/>
      <c r="G47" s="1083"/>
      <c r="H47" s="1083"/>
      <c r="I47" s="1083"/>
      <c r="J47" s="1083"/>
      <c r="K47" s="1084"/>
      <c r="L47" s="5"/>
      <c r="M47" s="5"/>
    </row>
    <row r="48" spans="1:70" x14ac:dyDescent="0.2">
      <c r="A48" s="5"/>
      <c r="B48" s="5"/>
      <c r="C48" s="5"/>
      <c r="D48" s="7" t="s">
        <v>16</v>
      </c>
      <c r="E48" s="8"/>
      <c r="F48" s="1077"/>
      <c r="G48" s="1078"/>
      <c r="H48" s="1078"/>
      <c r="I48" s="1078"/>
      <c r="J48" s="9"/>
      <c r="K48" s="10"/>
      <c r="L48" s="5"/>
      <c r="M48" s="5"/>
    </row>
    <row r="49" spans="1:13" x14ac:dyDescent="0.2">
      <c r="A49" s="5"/>
      <c r="B49" s="5"/>
      <c r="C49" s="5"/>
      <c r="D49" s="7" t="s">
        <v>17</v>
      </c>
      <c r="E49" s="8"/>
      <c r="F49" s="1080"/>
      <c r="G49" s="1081"/>
      <c r="H49" s="1081"/>
      <c r="I49" s="1081"/>
      <c r="J49" s="9"/>
      <c r="K49" s="10"/>
      <c r="L49" s="5"/>
      <c r="M49" s="5"/>
    </row>
    <row r="50" spans="1:13" x14ac:dyDescent="0.2">
      <c r="A50" s="5"/>
      <c r="B50" s="5"/>
      <c r="C50" s="5"/>
      <c r="D50" s="7" t="s">
        <v>18</v>
      </c>
      <c r="E50" s="8"/>
      <c r="F50" s="1"/>
      <c r="G50" s="1"/>
      <c r="H50" s="1"/>
      <c r="I50" s="1"/>
      <c r="J50" s="11"/>
      <c r="K50" s="12"/>
      <c r="L50" s="5"/>
      <c r="M50" s="5"/>
    </row>
    <row r="51" spans="1:13" x14ac:dyDescent="0.2">
      <c r="A51" s="13"/>
      <c r="B51" s="13"/>
      <c r="C51" s="13"/>
      <c r="D51" s="14" t="s">
        <v>28</v>
      </c>
      <c r="E51" s="15"/>
      <c r="F51" s="1077"/>
      <c r="G51" s="1078"/>
      <c r="H51" s="1078"/>
      <c r="I51" s="1078"/>
      <c r="J51" s="1078"/>
      <c r="K51" s="1079"/>
      <c r="L51" s="13"/>
      <c r="M51" s="13"/>
    </row>
    <row r="55" spans="1:13" s="39" customFormat="1" x14ac:dyDescent="0.2"/>
    <row r="56" spans="1:13" s="39" customFormat="1" x14ac:dyDescent="0.2"/>
    <row r="57" spans="1:13" s="39" customFormat="1" x14ac:dyDescent="0.2"/>
    <row r="58" spans="1:13" s="39" customFormat="1" x14ac:dyDescent="0.2"/>
    <row r="59" spans="1:13" s="39" customFormat="1" x14ac:dyDescent="0.2"/>
    <row r="60" spans="1:13" s="39" customFormat="1" x14ac:dyDescent="0.2"/>
    <row r="61" spans="1:13" s="39" customFormat="1" x14ac:dyDescent="0.2"/>
    <row r="62" spans="1:13" s="39" customFormat="1" x14ac:dyDescent="0.2"/>
    <row r="63" spans="1:13" s="39" customFormat="1" x14ac:dyDescent="0.2"/>
    <row r="64" spans="1:13" s="39" customFormat="1" x14ac:dyDescent="0.2"/>
    <row r="65" spans="1:13" s="39" customFormat="1" x14ac:dyDescent="0.2"/>
    <row r="66" spans="1:13" s="39" customFormat="1" x14ac:dyDescent="0.2"/>
    <row r="67" spans="1:13" s="39" customFormat="1" x14ac:dyDescent="0.2"/>
    <row r="68" spans="1:13" s="39" customFormat="1" x14ac:dyDescent="0.2"/>
    <row r="69" spans="1:13" x14ac:dyDescent="0.2">
      <c r="A69" s="16"/>
      <c r="B69" s="16"/>
      <c r="C69" s="16"/>
      <c r="D69" s="16"/>
      <c r="E69" s="16"/>
      <c r="F69" s="16"/>
      <c r="G69" s="16"/>
      <c r="H69" s="16"/>
      <c r="I69" s="16"/>
      <c r="J69" s="16"/>
      <c r="K69" s="16"/>
      <c r="L69" s="16"/>
      <c r="M69" s="16"/>
    </row>
    <row r="70" spans="1:13" x14ac:dyDescent="0.2">
      <c r="A70" s="16"/>
      <c r="B70" s="16"/>
      <c r="C70" s="16"/>
      <c r="D70" s="16"/>
      <c r="E70" s="16"/>
      <c r="F70" s="16"/>
      <c r="G70" s="16"/>
      <c r="H70" s="16"/>
      <c r="I70" s="16"/>
      <c r="J70" s="16"/>
      <c r="K70" s="16"/>
      <c r="L70" s="16"/>
      <c r="M70" s="16"/>
    </row>
    <row r="71" spans="1:13" x14ac:dyDescent="0.2">
      <c r="A71" s="16"/>
      <c r="B71" s="16"/>
      <c r="C71" s="16"/>
      <c r="D71" s="16"/>
      <c r="E71" s="16"/>
      <c r="F71" s="16"/>
      <c r="G71" s="16"/>
      <c r="H71" s="16"/>
      <c r="I71" s="16"/>
      <c r="J71" s="16"/>
      <c r="K71" s="16"/>
      <c r="L71" s="16"/>
      <c r="M71" s="16"/>
    </row>
    <row r="72" spans="1:13" x14ac:dyDescent="0.2">
      <c r="A72" s="16"/>
      <c r="B72" s="16"/>
      <c r="C72" s="16"/>
      <c r="D72" s="16"/>
      <c r="E72" s="16"/>
      <c r="F72" s="16"/>
      <c r="G72" s="16"/>
      <c r="H72" s="16"/>
      <c r="I72" s="16"/>
      <c r="J72" s="16"/>
      <c r="K72" s="16"/>
      <c r="L72" s="16"/>
      <c r="M72" s="16"/>
    </row>
    <row r="73" spans="1:13" x14ac:dyDescent="0.2">
      <c r="A73" s="16"/>
      <c r="B73" s="16"/>
      <c r="C73" s="16"/>
      <c r="D73" s="16"/>
      <c r="E73" s="16"/>
      <c r="F73" s="16"/>
      <c r="G73" s="16"/>
      <c r="H73" s="16"/>
      <c r="I73" s="16"/>
      <c r="J73" s="16"/>
      <c r="K73" s="16"/>
      <c r="L73" s="16"/>
      <c r="M73" s="16"/>
    </row>
    <row r="74" spans="1:13" x14ac:dyDescent="0.2">
      <c r="A74" s="16"/>
      <c r="B74" s="16"/>
      <c r="C74" s="16"/>
      <c r="D74" s="16"/>
      <c r="E74" s="16"/>
      <c r="F74" s="16"/>
      <c r="G74" s="16"/>
      <c r="H74" s="16"/>
      <c r="I74" s="16"/>
      <c r="J74" s="16"/>
      <c r="K74" s="16"/>
      <c r="L74" s="16"/>
      <c r="M74" s="16"/>
    </row>
    <row r="75" spans="1:13" x14ac:dyDescent="0.2">
      <c r="A75" s="16"/>
      <c r="B75" s="16"/>
      <c r="C75" s="16"/>
      <c r="D75" s="16"/>
      <c r="E75" s="16"/>
      <c r="F75" s="16"/>
      <c r="G75" s="16"/>
      <c r="H75" s="16"/>
      <c r="I75" s="16"/>
      <c r="J75" s="16"/>
      <c r="K75" s="16"/>
      <c r="L75" s="16"/>
      <c r="M75" s="16"/>
    </row>
    <row r="76" spans="1:13" x14ac:dyDescent="0.2">
      <c r="A76" s="16"/>
      <c r="B76" s="16"/>
      <c r="C76" s="16"/>
      <c r="D76" s="16"/>
      <c r="E76" s="16"/>
      <c r="F76" s="16"/>
      <c r="G76" s="16"/>
      <c r="H76" s="16"/>
      <c r="I76" s="16"/>
      <c r="J76" s="16"/>
      <c r="K76" s="16"/>
      <c r="L76" s="16"/>
      <c r="M76" s="16"/>
    </row>
    <row r="77" spans="1:13" x14ac:dyDescent="0.2">
      <c r="A77" s="16"/>
      <c r="B77" s="16"/>
      <c r="C77" s="16"/>
      <c r="D77" s="16"/>
      <c r="E77" s="16"/>
      <c r="F77" s="16"/>
      <c r="G77" s="16"/>
      <c r="H77" s="16"/>
      <c r="I77" s="16"/>
      <c r="J77" s="16"/>
      <c r="K77" s="16"/>
      <c r="L77" s="16"/>
      <c r="M77" s="16"/>
    </row>
    <row r="78" spans="1:13" x14ac:dyDescent="0.2">
      <c r="A78" s="16"/>
      <c r="B78" s="16"/>
      <c r="C78" s="16"/>
      <c r="D78" s="16"/>
      <c r="E78" s="16"/>
      <c r="F78" s="16"/>
      <c r="G78" s="16"/>
      <c r="H78" s="16"/>
      <c r="I78" s="16"/>
      <c r="J78" s="16"/>
      <c r="K78" s="16"/>
      <c r="L78" s="16"/>
      <c r="M78" s="16"/>
    </row>
    <row r="79" spans="1:13" x14ac:dyDescent="0.2">
      <c r="A79" s="16"/>
      <c r="B79" s="16"/>
      <c r="C79" s="16"/>
      <c r="D79" s="16"/>
      <c r="E79" s="16"/>
      <c r="F79" s="16"/>
      <c r="G79" s="16"/>
      <c r="H79" s="16"/>
      <c r="I79" s="16"/>
      <c r="J79" s="16"/>
      <c r="K79" s="16"/>
      <c r="L79" s="16"/>
      <c r="M79" s="16"/>
    </row>
    <row r="80" spans="1:13" x14ac:dyDescent="0.2">
      <c r="A80" s="16"/>
      <c r="B80" s="16"/>
      <c r="C80" s="16"/>
      <c r="D80" s="16"/>
      <c r="E80" s="16"/>
      <c r="F80" s="16"/>
      <c r="G80" s="16"/>
      <c r="H80" s="16"/>
      <c r="I80" s="16"/>
      <c r="J80" s="16"/>
      <c r="K80" s="16"/>
      <c r="L80" s="16"/>
      <c r="M80" s="16"/>
    </row>
    <row r="81" spans="1:13" x14ac:dyDescent="0.2">
      <c r="A81" s="16"/>
      <c r="B81" s="16"/>
      <c r="C81" s="16"/>
      <c r="D81" s="16"/>
      <c r="E81" s="16"/>
      <c r="F81" s="16"/>
      <c r="G81" s="16"/>
      <c r="H81" s="16"/>
      <c r="I81" s="16"/>
      <c r="J81" s="16"/>
      <c r="K81" s="16"/>
      <c r="L81" s="16"/>
      <c r="M81" s="16"/>
    </row>
    <row r="82" spans="1:13" x14ac:dyDescent="0.2">
      <c r="A82" s="16"/>
      <c r="B82" s="16"/>
      <c r="C82" s="16"/>
      <c r="D82" s="16"/>
      <c r="E82" s="16"/>
      <c r="F82" s="16"/>
      <c r="G82" s="16"/>
      <c r="H82" s="16"/>
      <c r="I82" s="16"/>
      <c r="J82" s="16"/>
      <c r="K82" s="16"/>
      <c r="L82" s="16"/>
      <c r="M82" s="16"/>
    </row>
    <row r="83" spans="1:13" x14ac:dyDescent="0.2">
      <c r="A83" s="16"/>
      <c r="B83" s="16"/>
      <c r="C83" s="16"/>
      <c r="D83" s="16"/>
      <c r="E83" s="16"/>
      <c r="F83" s="16"/>
      <c r="G83" s="16"/>
      <c r="H83" s="16"/>
      <c r="I83" s="16"/>
      <c r="J83" s="16"/>
      <c r="K83" s="16"/>
      <c r="L83" s="16"/>
      <c r="M83" s="16"/>
    </row>
    <row r="84" spans="1:13" x14ac:dyDescent="0.2">
      <c r="A84" s="16"/>
      <c r="B84" s="16"/>
      <c r="C84" s="16"/>
      <c r="D84" s="16"/>
      <c r="E84" s="16"/>
      <c r="F84" s="16"/>
      <c r="G84" s="16"/>
      <c r="H84" s="16"/>
      <c r="I84" s="16"/>
      <c r="J84" s="16"/>
      <c r="K84" s="16"/>
      <c r="L84" s="16"/>
      <c r="M84" s="16"/>
    </row>
    <row r="85" spans="1:13" x14ac:dyDescent="0.2">
      <c r="A85" s="16"/>
      <c r="B85" s="16"/>
      <c r="C85" s="16"/>
      <c r="D85" s="16"/>
      <c r="E85" s="16"/>
      <c r="F85" s="16"/>
      <c r="G85" s="16"/>
      <c r="H85" s="16"/>
      <c r="I85" s="16"/>
      <c r="J85" s="16"/>
      <c r="K85" s="16"/>
      <c r="L85" s="16"/>
      <c r="M85" s="16"/>
    </row>
    <row r="86" spans="1:13" x14ac:dyDescent="0.2">
      <c r="A86" s="16"/>
      <c r="B86" s="16"/>
      <c r="C86" s="16"/>
      <c r="D86" s="16"/>
      <c r="E86" s="16"/>
      <c r="F86" s="16"/>
      <c r="G86" s="16"/>
      <c r="H86" s="16"/>
      <c r="I86" s="16"/>
      <c r="J86" s="16"/>
      <c r="K86" s="16"/>
      <c r="L86" s="16"/>
      <c r="M86" s="16"/>
    </row>
    <row r="87" spans="1:13" x14ac:dyDescent="0.2">
      <c r="A87" s="16"/>
      <c r="B87" s="16"/>
      <c r="C87" s="16"/>
      <c r="D87" s="16"/>
      <c r="E87" s="16"/>
      <c r="F87" s="16"/>
      <c r="G87" s="16"/>
      <c r="H87" s="16"/>
      <c r="I87" s="16"/>
      <c r="J87" s="16"/>
      <c r="K87" s="16"/>
      <c r="L87" s="16"/>
      <c r="M87" s="16"/>
    </row>
    <row r="88" spans="1:13" x14ac:dyDescent="0.2">
      <c r="A88" s="16"/>
      <c r="B88" s="16"/>
      <c r="C88" s="16"/>
      <c r="D88" s="16"/>
      <c r="E88" s="16"/>
      <c r="F88" s="16"/>
      <c r="G88" s="16"/>
      <c r="H88" s="16"/>
      <c r="I88" s="16"/>
      <c r="J88" s="16"/>
      <c r="K88" s="16"/>
      <c r="L88" s="16"/>
      <c r="M88" s="16"/>
    </row>
    <row r="89" spans="1:13" x14ac:dyDescent="0.2">
      <c r="A89" s="16"/>
      <c r="B89" s="16"/>
      <c r="C89" s="16"/>
      <c r="D89" s="16"/>
      <c r="E89" s="16"/>
      <c r="F89" s="16"/>
      <c r="G89" s="16"/>
      <c r="H89" s="16"/>
      <c r="I89" s="16"/>
      <c r="J89" s="16"/>
      <c r="K89" s="16"/>
      <c r="L89" s="16"/>
      <c r="M89" s="16"/>
    </row>
    <row r="90" spans="1:13" x14ac:dyDescent="0.2">
      <c r="A90" s="16"/>
      <c r="B90" s="16"/>
      <c r="C90" s="16"/>
      <c r="D90" s="16"/>
      <c r="E90" s="16"/>
      <c r="F90" s="16"/>
      <c r="G90" s="16"/>
      <c r="H90" s="16"/>
      <c r="I90" s="16"/>
      <c r="J90" s="16"/>
      <c r="K90" s="16"/>
      <c r="L90" s="16"/>
      <c r="M90" s="16"/>
    </row>
  </sheetData>
  <mergeCells count="35">
    <mergeCell ref="C30:D30"/>
    <mergeCell ref="C23:D23"/>
    <mergeCell ref="C21:D21"/>
    <mergeCell ref="I19:J19"/>
    <mergeCell ref="F51:K51"/>
    <mergeCell ref="F48:I48"/>
    <mergeCell ref="F49:I49"/>
    <mergeCell ref="D47:K47"/>
    <mergeCell ref="D39:I39"/>
    <mergeCell ref="E35:L35"/>
    <mergeCell ref="C32:D32"/>
    <mergeCell ref="F34:K34"/>
    <mergeCell ref="D34:E34"/>
    <mergeCell ref="D38:I38"/>
    <mergeCell ref="C16:J16"/>
    <mergeCell ref="C17:J17"/>
    <mergeCell ref="C18:J18"/>
    <mergeCell ref="A19:B19"/>
    <mergeCell ref="C19:G19"/>
    <mergeCell ref="A28:B28"/>
    <mergeCell ref="L1:M1"/>
    <mergeCell ref="G12:H12"/>
    <mergeCell ref="J12:K13"/>
    <mergeCell ref="D12:F12"/>
    <mergeCell ref="A5:M5"/>
    <mergeCell ref="K10:M10"/>
    <mergeCell ref="D9:H9"/>
    <mergeCell ref="D8:K8"/>
    <mergeCell ref="J9:M9"/>
    <mergeCell ref="D10:F10"/>
    <mergeCell ref="A2:M2"/>
    <mergeCell ref="A3:M3"/>
    <mergeCell ref="A4:M4"/>
    <mergeCell ref="G10:J10"/>
    <mergeCell ref="D11:M11"/>
  </mergeCells>
  <phoneticPr fontId="7" type="noConversion"/>
  <pageMargins left="0.25" right="0.25" top="0.25" bottom="0.25" header="0.5" footer="0.5"/>
  <pageSetup scale="91" orientation="portrait" r:id="rId1"/>
  <headerFooter alignWithMargins="0"/>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59"/>
  <sheetViews>
    <sheetView view="pageBreakPreview" topLeftCell="A26" zoomScaleNormal="100" zoomScaleSheetLayoutView="100" workbookViewId="0">
      <selection activeCell="O11" sqref="O11"/>
    </sheetView>
  </sheetViews>
  <sheetFormatPr defaultColWidth="8.85546875" defaultRowHeight="12.75" x14ac:dyDescent="0.2"/>
  <cols>
    <col min="1" max="1" width="11.7109375" style="189" customWidth="1"/>
    <col min="2" max="2" width="11.85546875" style="189" customWidth="1"/>
    <col min="3" max="3" width="15.42578125" style="189" customWidth="1"/>
    <col min="4" max="4" width="14.140625" style="189" customWidth="1"/>
    <col min="5" max="5" width="1.85546875" style="189" customWidth="1"/>
    <col min="6" max="8" width="8.85546875" style="189"/>
    <col min="9" max="9" width="10.5703125" style="189" customWidth="1"/>
    <col min="10" max="16384" width="8.85546875" style="189"/>
  </cols>
  <sheetData>
    <row r="1" spans="1:11" x14ac:dyDescent="0.2">
      <c r="A1" s="568" t="s">
        <v>265</v>
      </c>
      <c r="B1" s="568"/>
      <c r="C1" s="568"/>
      <c r="D1" s="568"/>
      <c r="E1" s="568"/>
      <c r="F1" s="568"/>
      <c r="G1" s="568"/>
      <c r="H1" s="568"/>
      <c r="I1" s="568"/>
      <c r="J1" s="568"/>
      <c r="K1" s="568"/>
    </row>
    <row r="2" spans="1:11" ht="22.5" customHeight="1" x14ac:dyDescent="0.25">
      <c r="A2" s="569" t="s">
        <v>270</v>
      </c>
      <c r="B2" s="569"/>
      <c r="C2" s="569"/>
      <c r="D2" s="569"/>
      <c r="E2" s="569"/>
      <c r="F2" s="569"/>
      <c r="G2" s="569"/>
      <c r="H2" s="569"/>
      <c r="I2" s="569"/>
      <c r="J2" s="569"/>
      <c r="K2" s="569"/>
    </row>
    <row r="3" spans="1:11" ht="24.75" customHeight="1" x14ac:dyDescent="0.25">
      <c r="A3" s="570" t="str">
        <f>'Member Information Input'!A6:J6</f>
        <v>Wright-Hennepin Cooperative Electric Assn., P.O. Box 330, Rockford, MN 55373 Ph: 763-477-3000</v>
      </c>
      <c r="B3" s="570"/>
      <c r="C3" s="570"/>
      <c r="D3" s="570"/>
      <c r="E3" s="570"/>
      <c r="F3" s="570"/>
      <c r="G3" s="570"/>
      <c r="H3" s="570"/>
      <c r="I3" s="570"/>
      <c r="J3" s="570"/>
      <c r="K3" s="570"/>
    </row>
    <row r="4" spans="1:11" x14ac:dyDescent="0.2">
      <c r="A4" s="40"/>
      <c r="B4" s="40"/>
      <c r="C4" s="40"/>
      <c r="D4" s="40"/>
      <c r="E4" s="40"/>
      <c r="F4" s="40"/>
      <c r="G4" s="40"/>
      <c r="H4" s="40"/>
      <c r="I4" s="40"/>
      <c r="J4" s="40"/>
      <c r="K4" s="40"/>
    </row>
    <row r="5" spans="1:11" ht="8.25" customHeight="1" x14ac:dyDescent="0.2">
      <c r="A5" s="40"/>
      <c r="B5" s="40"/>
      <c r="C5" s="40"/>
      <c r="D5" s="40"/>
      <c r="E5" s="40"/>
      <c r="F5" s="40"/>
      <c r="G5" s="40"/>
      <c r="H5" s="40"/>
      <c r="I5" s="40"/>
      <c r="J5" s="40"/>
      <c r="K5" s="40"/>
    </row>
    <row r="6" spans="1:11" x14ac:dyDescent="0.2">
      <c r="A6" s="40"/>
      <c r="B6" s="40"/>
      <c r="C6" s="40"/>
      <c r="D6" s="40"/>
      <c r="E6" s="40"/>
      <c r="F6" s="40"/>
      <c r="G6" s="40"/>
      <c r="H6" s="40"/>
      <c r="I6" s="40"/>
      <c r="J6" s="40"/>
      <c r="K6" s="40"/>
    </row>
    <row r="7" spans="1:11" x14ac:dyDescent="0.2">
      <c r="A7" s="40"/>
      <c r="B7" s="40"/>
      <c r="C7" s="40"/>
      <c r="D7" s="40"/>
      <c r="E7" s="40"/>
      <c r="F7" s="40"/>
      <c r="G7" s="40"/>
      <c r="H7" s="40"/>
      <c r="I7" s="40"/>
      <c r="J7" s="40"/>
      <c r="K7" s="40"/>
    </row>
    <row r="8" spans="1:11" x14ac:dyDescent="0.2">
      <c r="A8" s="40"/>
      <c r="B8" s="40"/>
      <c r="C8" s="40"/>
      <c r="D8" s="40"/>
      <c r="E8" s="40"/>
      <c r="F8" s="40"/>
      <c r="G8" s="40"/>
      <c r="H8" s="40"/>
      <c r="I8" s="40"/>
      <c r="J8" s="40"/>
      <c r="K8" s="40"/>
    </row>
    <row r="9" spans="1:11" ht="14.25" x14ac:dyDescent="0.2">
      <c r="A9" s="41"/>
      <c r="B9" s="41"/>
      <c r="C9" s="41"/>
      <c r="D9" s="41"/>
      <c r="E9" s="41"/>
      <c r="F9" s="41"/>
      <c r="G9" s="41"/>
      <c r="H9" s="41"/>
      <c r="I9" s="41"/>
      <c r="J9" s="41"/>
      <c r="K9" s="40"/>
    </row>
    <row r="10" spans="1:11" ht="14.25" x14ac:dyDescent="0.2">
      <c r="A10" s="41"/>
      <c r="B10" s="41"/>
      <c r="C10" s="41"/>
      <c r="D10" s="41"/>
      <c r="E10" s="41"/>
      <c r="F10" s="41"/>
      <c r="G10" s="41"/>
      <c r="H10" s="41"/>
      <c r="I10" s="41"/>
      <c r="J10" s="41"/>
      <c r="K10" s="40"/>
    </row>
    <row r="11" spans="1:11" ht="14.25" x14ac:dyDescent="0.2">
      <c r="A11" s="41"/>
      <c r="B11" s="41"/>
      <c r="C11" s="41"/>
      <c r="D11" s="41"/>
      <c r="E11" s="41"/>
      <c r="F11" s="41"/>
      <c r="G11" s="41"/>
      <c r="H11" s="41"/>
      <c r="I11" s="41"/>
      <c r="J11" s="41"/>
      <c r="K11" s="40"/>
    </row>
    <row r="12" spans="1:11" ht="14.25" x14ac:dyDescent="0.2">
      <c r="A12" s="41"/>
      <c r="B12" s="41"/>
      <c r="C12" s="41"/>
      <c r="D12" s="41"/>
      <c r="E12" s="41"/>
      <c r="F12" s="41"/>
      <c r="G12" s="41"/>
      <c r="H12" s="41"/>
      <c r="I12" s="41"/>
      <c r="J12" s="339"/>
      <c r="K12" s="40"/>
    </row>
    <row r="13" spans="1:11" ht="14.25" x14ac:dyDescent="0.2">
      <c r="A13" s="41"/>
      <c r="B13" s="41"/>
      <c r="C13" s="41"/>
      <c r="D13" s="41"/>
      <c r="E13" s="41"/>
      <c r="F13" s="41"/>
      <c r="G13" s="41"/>
      <c r="H13" s="41"/>
      <c r="I13" s="41"/>
      <c r="J13" s="41"/>
      <c r="K13" s="40"/>
    </row>
    <row r="14" spans="1:11" ht="14.25" x14ac:dyDescent="0.2">
      <c r="A14" s="41"/>
      <c r="B14" s="41"/>
      <c r="C14" s="41"/>
      <c r="D14" s="41"/>
      <c r="E14" s="41"/>
      <c r="F14" s="41"/>
      <c r="G14" s="41"/>
      <c r="H14" s="41"/>
      <c r="I14" s="41"/>
      <c r="J14" s="41"/>
      <c r="K14" s="40"/>
    </row>
    <row r="15" spans="1:11" ht="14.25" x14ac:dyDescent="0.2">
      <c r="A15" s="41"/>
      <c r="B15" s="41"/>
      <c r="C15" s="41"/>
      <c r="D15" s="41"/>
      <c r="E15" s="41"/>
      <c r="F15" s="41"/>
      <c r="G15" s="41"/>
      <c r="H15" s="41"/>
      <c r="I15" s="41"/>
      <c r="J15" s="41"/>
      <c r="K15" s="40"/>
    </row>
    <row r="16" spans="1:11" ht="14.25" x14ac:dyDescent="0.2">
      <c r="A16" s="41"/>
      <c r="B16" s="41"/>
      <c r="C16" s="41"/>
      <c r="D16" s="41"/>
      <c r="E16" s="41"/>
      <c r="F16" s="41"/>
      <c r="G16" s="41"/>
      <c r="H16" s="41"/>
      <c r="I16" s="41"/>
      <c r="J16" s="41"/>
      <c r="K16" s="40"/>
    </row>
    <row r="17" spans="1:11" ht="14.25" x14ac:dyDescent="0.2">
      <c r="A17" s="41"/>
      <c r="B17" s="41"/>
      <c r="C17" s="41"/>
      <c r="D17" s="41"/>
      <c r="E17" s="41"/>
      <c r="F17" s="41"/>
      <c r="G17" s="41"/>
      <c r="H17" s="41"/>
      <c r="I17" s="41"/>
      <c r="J17" s="41"/>
      <c r="K17" s="40"/>
    </row>
    <row r="18" spans="1:11" ht="14.25" x14ac:dyDescent="0.2">
      <c r="A18" s="41"/>
      <c r="B18" s="41"/>
      <c r="C18" s="41"/>
      <c r="D18" s="41"/>
      <c r="E18" s="41"/>
      <c r="F18" s="41"/>
      <c r="G18" s="41"/>
      <c r="H18" s="41"/>
      <c r="I18" s="41"/>
      <c r="J18" s="41"/>
      <c r="K18" s="40"/>
    </row>
    <row r="19" spans="1:11" ht="14.25" x14ac:dyDescent="0.2">
      <c r="A19" s="41"/>
      <c r="B19" s="41"/>
      <c r="C19" s="41"/>
      <c r="D19" s="41"/>
      <c r="E19" s="41"/>
      <c r="F19" s="41"/>
      <c r="G19" s="41"/>
      <c r="H19" s="41"/>
      <c r="I19" s="41"/>
      <c r="J19" s="41"/>
      <c r="K19" s="40"/>
    </row>
    <row r="20" spans="1:11" ht="14.25" x14ac:dyDescent="0.2">
      <c r="A20" s="41"/>
      <c r="B20" s="41"/>
      <c r="C20" s="41"/>
      <c r="D20" s="41"/>
      <c r="E20" s="41"/>
      <c r="F20" s="41"/>
      <c r="G20" s="41"/>
      <c r="H20" s="41"/>
      <c r="I20" s="41"/>
      <c r="J20" s="41"/>
      <c r="K20" s="40"/>
    </row>
    <row r="21" spans="1:11" ht="14.25" x14ac:dyDescent="0.2">
      <c r="A21" s="41"/>
      <c r="B21" s="41"/>
      <c r="C21" s="41"/>
      <c r="D21" s="41"/>
      <c r="E21" s="41"/>
      <c r="F21" s="41"/>
      <c r="G21" s="41"/>
      <c r="H21" s="41"/>
      <c r="I21" s="41"/>
      <c r="J21" s="41"/>
      <c r="K21" s="40"/>
    </row>
    <row r="22" spans="1:11" ht="14.25" x14ac:dyDescent="0.2">
      <c r="A22" s="41"/>
      <c r="B22" s="41"/>
      <c r="C22" s="41"/>
      <c r="D22" s="41"/>
      <c r="E22" s="41"/>
      <c r="F22" s="41"/>
      <c r="G22" s="41"/>
      <c r="H22" s="41"/>
      <c r="I22" s="41"/>
      <c r="J22" s="41"/>
      <c r="K22" s="40"/>
    </row>
    <row r="23" spans="1:11" ht="14.25" x14ac:dyDescent="0.2">
      <c r="A23" s="41"/>
      <c r="B23" s="41"/>
      <c r="C23" s="41"/>
      <c r="D23" s="41"/>
      <c r="E23" s="41"/>
      <c r="F23" s="41"/>
      <c r="G23" s="41"/>
      <c r="H23" s="41"/>
      <c r="I23" s="41"/>
      <c r="J23" s="41"/>
      <c r="K23" s="40"/>
    </row>
    <row r="24" spans="1:11" ht="14.25" x14ac:dyDescent="0.2">
      <c r="A24" s="41"/>
      <c r="B24" s="41"/>
      <c r="C24" s="41"/>
      <c r="D24" s="41"/>
      <c r="E24" s="41"/>
      <c r="F24" s="41"/>
      <c r="G24" s="41"/>
      <c r="H24" s="41"/>
      <c r="I24" s="41"/>
      <c r="J24" s="41"/>
      <c r="K24" s="40"/>
    </row>
    <row r="25" spans="1:11" ht="14.25" x14ac:dyDescent="0.2">
      <c r="A25" s="41"/>
      <c r="B25" s="340"/>
      <c r="C25" s="41"/>
      <c r="D25" s="41"/>
      <c r="E25" s="41"/>
      <c r="F25" s="41"/>
      <c r="G25" s="41"/>
      <c r="H25" s="41"/>
      <c r="I25" s="41"/>
      <c r="J25" s="41"/>
      <c r="K25" s="40"/>
    </row>
    <row r="26" spans="1:11" ht="14.25" x14ac:dyDescent="0.2">
      <c r="A26" s="41"/>
      <c r="B26" s="41"/>
      <c r="C26" s="41"/>
      <c r="D26" s="41"/>
      <c r="E26" s="41"/>
      <c r="F26" s="41"/>
      <c r="G26" s="41"/>
      <c r="H26" s="41"/>
      <c r="I26" s="41"/>
      <c r="J26" s="41"/>
      <c r="K26" s="40"/>
    </row>
    <row r="27" spans="1:11" x14ac:dyDescent="0.2">
      <c r="A27" s="40"/>
      <c r="B27" s="40"/>
      <c r="C27" s="40"/>
      <c r="D27" s="40"/>
      <c r="E27" s="40"/>
      <c r="F27" s="40"/>
      <c r="G27" s="40"/>
      <c r="H27" s="40"/>
      <c r="I27" s="40"/>
      <c r="J27" s="40"/>
      <c r="K27" s="40"/>
    </row>
    <row r="28" spans="1:11" x14ac:dyDescent="0.2">
      <c r="A28" s="40"/>
      <c r="B28" s="40"/>
      <c r="C28" s="40"/>
      <c r="D28" s="195"/>
      <c r="E28" s="195"/>
      <c r="F28" s="195"/>
      <c r="G28" s="195"/>
      <c r="H28" s="195"/>
      <c r="I28" s="40"/>
      <c r="J28" s="40"/>
      <c r="K28" s="40"/>
    </row>
    <row r="29" spans="1:11" ht="14.25" x14ac:dyDescent="0.2">
      <c r="A29" s="41"/>
      <c r="B29" s="41"/>
      <c r="C29" s="339"/>
      <c r="D29" s="340"/>
      <c r="E29" s="340"/>
      <c r="F29" s="340"/>
      <c r="G29" s="340"/>
      <c r="H29" s="340"/>
      <c r="I29" s="339"/>
      <c r="J29" s="339"/>
      <c r="K29" s="40"/>
    </row>
    <row r="30" spans="1:11" ht="14.25" x14ac:dyDescent="0.2">
      <c r="A30" s="41"/>
      <c r="B30" s="41"/>
      <c r="C30" s="41"/>
      <c r="D30" s="340"/>
      <c r="E30" s="340"/>
      <c r="F30" s="340"/>
      <c r="G30" s="340"/>
      <c r="H30" s="340"/>
      <c r="I30" s="41"/>
      <c r="J30" s="41"/>
      <c r="K30" s="40"/>
    </row>
    <row r="31" spans="1:11" ht="14.25" x14ac:dyDescent="0.2">
      <c r="A31" s="41"/>
      <c r="B31" s="41"/>
      <c r="C31" s="41"/>
      <c r="D31" s="340"/>
      <c r="E31" s="340"/>
      <c r="F31" s="340"/>
      <c r="G31" s="340"/>
      <c r="H31" s="340"/>
      <c r="I31" s="41"/>
      <c r="J31" s="41"/>
      <c r="K31" s="40"/>
    </row>
    <row r="32" spans="1:11" x14ac:dyDescent="0.2">
      <c r="A32" s="40"/>
      <c r="B32" s="40"/>
      <c r="C32" s="40"/>
      <c r="D32" s="195"/>
      <c r="E32" s="195"/>
      <c r="F32" s="195"/>
      <c r="G32" s="195"/>
      <c r="H32" s="195"/>
      <c r="I32" s="40"/>
      <c r="J32" s="40"/>
      <c r="K32" s="40"/>
    </row>
    <row r="33" spans="1:11" x14ac:dyDescent="0.2">
      <c r="A33" s="40"/>
      <c r="B33" s="40"/>
      <c r="C33" s="40"/>
      <c r="D33" s="195"/>
      <c r="E33" s="195"/>
      <c r="F33" s="195"/>
      <c r="G33" s="195"/>
      <c r="H33" s="195"/>
      <c r="I33" s="40"/>
      <c r="J33" s="40"/>
      <c r="K33" s="40"/>
    </row>
    <row r="34" spans="1:11" x14ac:dyDescent="0.2">
      <c r="A34" s="40"/>
      <c r="B34" s="40"/>
      <c r="C34" s="40"/>
      <c r="D34" s="195"/>
      <c r="E34" s="195"/>
      <c r="F34" s="195"/>
      <c r="G34" s="195"/>
      <c r="H34" s="195"/>
      <c r="I34" s="40"/>
      <c r="J34" s="40"/>
      <c r="K34" s="40"/>
    </row>
    <row r="35" spans="1:11" x14ac:dyDescent="0.2">
      <c r="A35" s="40"/>
      <c r="B35" s="40"/>
      <c r="C35" s="40"/>
      <c r="D35" s="195"/>
      <c r="E35" s="195"/>
      <c r="F35" s="195"/>
      <c r="G35" s="195"/>
      <c r="H35" s="195"/>
      <c r="I35" s="40"/>
      <c r="J35" s="40"/>
      <c r="K35" s="40"/>
    </row>
    <row r="36" spans="1:11" s="383" customFormat="1" ht="15" x14ac:dyDescent="0.25">
      <c r="A36" s="377" t="s">
        <v>180</v>
      </c>
      <c r="B36" s="377"/>
      <c r="C36" s="377"/>
      <c r="D36" s="377"/>
      <c r="E36" s="40"/>
      <c r="F36" s="40"/>
      <c r="G36" s="40"/>
      <c r="H36" s="40"/>
      <c r="I36" s="40"/>
      <c r="J36" s="40"/>
      <c r="K36" s="40"/>
    </row>
    <row r="37" spans="1:11" s="383" customFormat="1" ht="45" x14ac:dyDescent="0.25">
      <c r="A37" s="192" t="s">
        <v>181</v>
      </c>
      <c r="B37" s="193" t="s">
        <v>182</v>
      </c>
      <c r="C37" s="193" t="s">
        <v>183</v>
      </c>
      <c r="D37" s="193" t="s">
        <v>184</v>
      </c>
      <c r="E37" s="40"/>
      <c r="F37" s="40"/>
      <c r="G37" s="40"/>
      <c r="H37" s="40"/>
      <c r="I37" s="40"/>
      <c r="J37" s="40"/>
      <c r="K37" s="40"/>
    </row>
    <row r="38" spans="1:11" s="383" customFormat="1" ht="15" x14ac:dyDescent="0.25">
      <c r="A38" s="192">
        <v>1</v>
      </c>
      <c r="B38" s="192">
        <v>3.08</v>
      </c>
      <c r="C38" s="192">
        <v>3.11</v>
      </c>
      <c r="D38" s="192" t="s">
        <v>185</v>
      </c>
      <c r="E38" s="40"/>
      <c r="F38" s="40"/>
      <c r="G38" s="40"/>
      <c r="H38" s="40"/>
      <c r="I38" s="40"/>
      <c r="J38" s="40"/>
      <c r="K38" s="40"/>
    </row>
    <row r="39" spans="1:11" s="383" customFormat="1" ht="15" x14ac:dyDescent="0.25">
      <c r="A39" s="192">
        <v>2</v>
      </c>
      <c r="B39" s="194">
        <v>1.6</v>
      </c>
      <c r="C39" s="192">
        <v>1.58</v>
      </c>
      <c r="D39" s="192">
        <v>1.55</v>
      </c>
      <c r="E39" s="40"/>
      <c r="F39" s="40"/>
      <c r="G39" s="40"/>
      <c r="H39" s="40"/>
      <c r="I39" s="40"/>
      <c r="J39" s="40"/>
      <c r="K39" s="40"/>
    </row>
    <row r="40" spans="1:11" s="383" customFormat="1" ht="15" x14ac:dyDescent="0.25">
      <c r="A40" s="192">
        <v>3</v>
      </c>
      <c r="B40" s="192">
        <v>1.04</v>
      </c>
      <c r="C40" s="192">
        <v>1.05</v>
      </c>
      <c r="D40" s="192">
        <v>1.04</v>
      </c>
      <c r="E40" s="40"/>
      <c r="F40" s="40"/>
      <c r="G40" s="40"/>
      <c r="H40" s="40"/>
      <c r="I40" s="40"/>
      <c r="J40" s="40"/>
      <c r="K40" s="40"/>
    </row>
    <row r="41" spans="1:11" s="383" customFormat="1" ht="15" x14ac:dyDescent="0.25">
      <c r="A41" s="192">
        <v>4</v>
      </c>
      <c r="B41" s="192">
        <v>0.79</v>
      </c>
      <c r="C41" s="194">
        <v>0.8</v>
      </c>
      <c r="D41" s="192">
        <v>0.77</v>
      </c>
      <c r="E41" s="40"/>
      <c r="F41" s="40"/>
      <c r="G41" s="40"/>
      <c r="H41" s="40"/>
      <c r="I41" s="40"/>
      <c r="J41" s="40"/>
      <c r="K41" s="40"/>
    </row>
    <row r="42" spans="1:11" s="383" customFormat="1" ht="14.25" x14ac:dyDescent="0.2">
      <c r="A42" s="41"/>
      <c r="B42" s="41"/>
      <c r="C42" s="41"/>
      <c r="D42" s="41"/>
      <c r="E42" s="40"/>
      <c r="F42" s="40"/>
      <c r="G42" s="40"/>
      <c r="H42" s="40"/>
      <c r="I42" s="40"/>
      <c r="J42" s="40"/>
      <c r="K42" s="40"/>
    </row>
    <row r="43" spans="1:11" ht="15" x14ac:dyDescent="0.25">
      <c r="A43" s="571" t="s">
        <v>186</v>
      </c>
      <c r="B43" s="572"/>
      <c r="C43" s="572"/>
      <c r="D43" s="573"/>
      <c r="E43" s="40"/>
      <c r="F43" s="40"/>
      <c r="G43" s="40"/>
      <c r="H43" s="40"/>
      <c r="I43" s="40"/>
      <c r="J43" s="40"/>
      <c r="K43" s="40"/>
    </row>
    <row r="44" spans="1:11" ht="45" x14ac:dyDescent="0.25">
      <c r="A44" s="192" t="s">
        <v>181</v>
      </c>
      <c r="B44" s="193" t="s">
        <v>182</v>
      </c>
      <c r="C44" s="193" t="s">
        <v>187</v>
      </c>
      <c r="D44" s="193" t="s">
        <v>188</v>
      </c>
      <c r="E44" s="40"/>
      <c r="F44" s="40"/>
      <c r="G44" s="40"/>
      <c r="H44" s="40"/>
      <c r="I44" s="40"/>
      <c r="J44" s="40"/>
      <c r="K44" s="40"/>
    </row>
    <row r="45" spans="1:11" ht="15" x14ac:dyDescent="0.25">
      <c r="A45" s="192">
        <v>1</v>
      </c>
      <c r="B45" s="192">
        <v>2.84</v>
      </c>
      <c r="C45" s="192">
        <v>2.84</v>
      </c>
      <c r="D45" s="192" t="s">
        <v>185</v>
      </c>
      <c r="E45" s="40"/>
      <c r="F45" s="40"/>
      <c r="G45" s="40"/>
      <c r="H45" s="40"/>
      <c r="I45" s="40"/>
      <c r="J45" s="40"/>
      <c r="K45" s="40"/>
    </row>
    <row r="46" spans="1:11" ht="15" x14ac:dyDescent="0.25">
      <c r="A46" s="192">
        <v>2</v>
      </c>
      <c r="B46" s="194">
        <v>1.48</v>
      </c>
      <c r="C46" s="192">
        <v>1.47</v>
      </c>
      <c r="D46" s="192" t="s">
        <v>185</v>
      </c>
      <c r="E46" s="40"/>
      <c r="F46" s="40"/>
      <c r="G46" s="40"/>
      <c r="H46" s="40"/>
      <c r="I46" s="40"/>
      <c r="J46" s="40"/>
      <c r="K46" s="40"/>
    </row>
    <row r="47" spans="1:11" ht="15" x14ac:dyDescent="0.25">
      <c r="A47" s="192">
        <v>3</v>
      </c>
      <c r="B47" s="192">
        <v>0.97</v>
      </c>
      <c r="C47" s="194">
        <v>1</v>
      </c>
      <c r="D47" s="192" t="s">
        <v>185</v>
      </c>
      <c r="E47" s="40"/>
      <c r="F47" s="40"/>
      <c r="G47" s="40"/>
      <c r="H47" s="40"/>
      <c r="I47" s="40"/>
      <c r="J47" s="40"/>
      <c r="K47" s="40"/>
    </row>
    <row r="48" spans="1:11" ht="15" x14ac:dyDescent="0.25">
      <c r="A48" s="192">
        <v>4</v>
      </c>
      <c r="B48" s="192">
        <v>0.76</v>
      </c>
      <c r="C48" s="194">
        <v>0.75</v>
      </c>
      <c r="D48" s="192" t="s">
        <v>185</v>
      </c>
      <c r="E48" s="40"/>
      <c r="F48" s="40"/>
      <c r="G48" s="40"/>
      <c r="H48" s="40"/>
      <c r="I48" s="40"/>
      <c r="J48" s="40"/>
      <c r="K48" s="40"/>
    </row>
    <row r="49" spans="1:12" x14ac:dyDescent="0.2">
      <c r="A49" s="40"/>
      <c r="B49" s="40"/>
      <c r="C49" s="40"/>
      <c r="D49" s="40"/>
      <c r="E49" s="40"/>
      <c r="F49" s="40"/>
      <c r="G49" s="40"/>
      <c r="H49" s="40"/>
      <c r="I49" s="40"/>
      <c r="J49" s="40"/>
      <c r="K49" s="40"/>
      <c r="L49" s="40"/>
    </row>
    <row r="50" spans="1:12" x14ac:dyDescent="0.2">
      <c r="A50" s="40"/>
      <c r="B50" s="40"/>
      <c r="C50" s="40"/>
      <c r="D50" s="40"/>
      <c r="E50" s="40"/>
      <c r="F50" s="40"/>
      <c r="G50" s="40"/>
      <c r="H50" s="40"/>
      <c r="I50" s="40"/>
      <c r="J50" s="40"/>
      <c r="K50" s="40"/>
      <c r="L50" s="40"/>
    </row>
    <row r="51" spans="1:12" x14ac:dyDescent="0.2">
      <c r="A51" s="40"/>
      <c r="B51" s="40"/>
      <c r="C51" s="40"/>
      <c r="D51" s="40"/>
      <c r="E51" s="40"/>
      <c r="F51" s="40"/>
      <c r="G51" s="40"/>
      <c r="H51" s="40"/>
      <c r="I51" s="40"/>
      <c r="J51" s="40"/>
      <c r="K51" s="40"/>
      <c r="L51" s="40"/>
    </row>
    <row r="52" spans="1:12" x14ac:dyDescent="0.2">
      <c r="A52" s="40"/>
      <c r="B52" s="40"/>
      <c r="C52" s="40"/>
      <c r="D52" s="40"/>
      <c r="E52" s="40"/>
      <c r="F52" s="40"/>
      <c r="G52" s="40"/>
      <c r="H52" s="40"/>
      <c r="I52" s="40"/>
      <c r="J52" s="40"/>
      <c r="K52" s="40"/>
      <c r="L52" s="40"/>
    </row>
    <row r="53" spans="1:12" x14ac:dyDescent="0.2">
      <c r="A53" s="40"/>
      <c r="B53" s="40"/>
      <c r="C53" s="40"/>
      <c r="D53" s="40"/>
      <c r="E53" s="40"/>
      <c r="F53" s="40"/>
      <c r="G53" s="40"/>
      <c r="H53" s="40"/>
      <c r="I53" s="40"/>
      <c r="J53" s="40"/>
      <c r="K53" s="40"/>
      <c r="L53" s="40"/>
    </row>
    <row r="54" spans="1:12" x14ac:dyDescent="0.2">
      <c r="A54" s="40"/>
      <c r="B54" s="40"/>
      <c r="C54" s="40"/>
      <c r="D54" s="40"/>
      <c r="E54" s="40"/>
      <c r="F54" s="40"/>
      <c r="G54" s="40"/>
      <c r="H54" s="40"/>
      <c r="I54" s="40"/>
      <c r="J54" s="40"/>
      <c r="K54" s="40"/>
      <c r="L54" s="40"/>
    </row>
    <row r="55" spans="1:12" x14ac:dyDescent="0.2">
      <c r="A55" s="40"/>
      <c r="B55" s="40"/>
      <c r="C55" s="40"/>
      <c r="D55" s="40"/>
      <c r="E55" s="40"/>
      <c r="F55" s="40"/>
      <c r="G55" s="40"/>
      <c r="H55" s="40"/>
      <c r="I55" s="40"/>
      <c r="J55" s="40"/>
      <c r="K55" s="40"/>
      <c r="L55" s="40"/>
    </row>
    <row r="56" spans="1:12" x14ac:dyDescent="0.2">
      <c r="A56" s="40"/>
      <c r="B56" s="40"/>
      <c r="C56" s="40"/>
      <c r="D56" s="40"/>
      <c r="E56" s="40"/>
      <c r="F56" s="40"/>
      <c r="G56" s="40"/>
      <c r="H56" s="40"/>
      <c r="I56" s="40"/>
      <c r="J56" s="40"/>
      <c r="K56" s="40"/>
    </row>
    <row r="57" spans="1:12" x14ac:dyDescent="0.2">
      <c r="A57" s="40"/>
      <c r="B57" s="40"/>
      <c r="C57" s="40"/>
      <c r="D57" s="40"/>
      <c r="E57" s="40"/>
      <c r="F57" s="40"/>
      <c r="G57" s="40"/>
      <c r="H57" s="40"/>
      <c r="I57" s="40"/>
      <c r="J57" s="40"/>
      <c r="K57" s="40"/>
    </row>
    <row r="58" spans="1:12" x14ac:dyDescent="0.2">
      <c r="A58" s="40"/>
      <c r="B58" s="40"/>
      <c r="C58" s="40"/>
      <c r="D58" s="40"/>
      <c r="E58" s="40"/>
      <c r="F58" s="40"/>
      <c r="G58" s="40"/>
      <c r="H58" s="40"/>
      <c r="I58" s="40"/>
      <c r="J58" s="40"/>
      <c r="K58" s="40"/>
    </row>
    <row r="59" spans="1:12" x14ac:dyDescent="0.2">
      <c r="A59" s="40"/>
      <c r="B59" s="40"/>
      <c r="C59" s="40"/>
      <c r="D59" s="40"/>
      <c r="E59" s="40"/>
      <c r="F59" s="40"/>
      <c r="G59" s="40"/>
      <c r="H59" s="40"/>
      <c r="I59" s="40"/>
      <c r="J59" s="40"/>
      <c r="K59" s="40"/>
    </row>
  </sheetData>
  <sheetProtection password="C41E" sheet="1" objects="1" scenarios="1"/>
  <mergeCells count="4">
    <mergeCell ref="A1:K1"/>
    <mergeCell ref="A2:K2"/>
    <mergeCell ref="A3:K3"/>
    <mergeCell ref="A43:D43"/>
  </mergeCells>
  <printOptions horizontalCentered="1"/>
  <pageMargins left="0.7" right="0.7" top="0.75" bottom="0.75" header="0.3" footer="0.3"/>
  <pageSetup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48"/>
  <sheetViews>
    <sheetView view="pageBreakPreview" topLeftCell="A14" zoomScaleNormal="100" zoomScaleSheetLayoutView="100" workbookViewId="0">
      <selection activeCell="N28" sqref="N28"/>
    </sheetView>
  </sheetViews>
  <sheetFormatPr defaultColWidth="8.85546875" defaultRowHeight="12.75" x14ac:dyDescent="0.2"/>
  <cols>
    <col min="1" max="9" width="8.85546875" style="189"/>
    <col min="10" max="10" width="21.42578125" style="189" customWidth="1"/>
    <col min="11" max="16384" width="8.85546875" style="189"/>
  </cols>
  <sheetData>
    <row r="1" spans="1:13" x14ac:dyDescent="0.2">
      <c r="A1" s="568" t="s">
        <v>265</v>
      </c>
      <c r="B1" s="568"/>
      <c r="C1" s="568"/>
      <c r="D1" s="568"/>
      <c r="E1" s="568"/>
      <c r="F1" s="568"/>
      <c r="G1" s="568"/>
      <c r="H1" s="568"/>
      <c r="I1" s="568"/>
      <c r="J1" s="568"/>
      <c r="K1" s="568"/>
    </row>
    <row r="2" spans="1:13" ht="18" customHeight="1" x14ac:dyDescent="0.25">
      <c r="A2" s="569" t="s">
        <v>271</v>
      </c>
      <c r="B2" s="569"/>
      <c r="C2" s="569"/>
      <c r="D2" s="569"/>
      <c r="E2" s="569"/>
      <c r="F2" s="569"/>
      <c r="G2" s="569"/>
      <c r="H2" s="569"/>
      <c r="I2" s="569"/>
      <c r="J2" s="569"/>
    </row>
    <row r="3" spans="1:13" ht="20.25" customHeight="1" x14ac:dyDescent="0.25">
      <c r="A3" s="570" t="str">
        <f>'Member Information Input'!A6:J6</f>
        <v>Wright-Hennepin Cooperative Electric Assn., P.O. Box 330, Rockford, MN 55373 Ph: 763-477-3000</v>
      </c>
      <c r="B3" s="570"/>
      <c r="C3" s="570"/>
      <c r="D3" s="570"/>
      <c r="E3" s="570"/>
      <c r="F3" s="570"/>
      <c r="G3" s="570"/>
      <c r="H3" s="570"/>
      <c r="I3" s="570"/>
      <c r="J3" s="570"/>
    </row>
    <row r="4" spans="1:13" x14ac:dyDescent="0.2">
      <c r="A4" s="40"/>
      <c r="B4" s="40"/>
      <c r="C4" s="40"/>
      <c r="D4" s="40"/>
      <c r="E4" s="40"/>
      <c r="F4" s="40"/>
      <c r="G4" s="40"/>
      <c r="H4" s="40"/>
      <c r="I4" s="40"/>
      <c r="J4" s="195"/>
    </row>
    <row r="5" spans="1:13" x14ac:dyDescent="0.2">
      <c r="A5" s="40"/>
      <c r="B5" s="40"/>
      <c r="C5" s="40"/>
      <c r="D5" s="40"/>
      <c r="E5" s="40"/>
      <c r="F5" s="40"/>
      <c r="G5" s="40"/>
      <c r="H5" s="40"/>
      <c r="I5" s="40"/>
      <c r="J5" s="195"/>
    </row>
    <row r="6" spans="1:13" x14ac:dyDescent="0.2">
      <c r="A6" s="40"/>
      <c r="B6" s="40"/>
      <c r="C6" s="40"/>
      <c r="D6" s="40"/>
      <c r="E6" s="40"/>
      <c r="F6" s="40"/>
      <c r="G6" s="40"/>
      <c r="H6" s="40"/>
      <c r="I6" s="40"/>
      <c r="J6" s="195"/>
    </row>
    <row r="7" spans="1:13" x14ac:dyDescent="0.2">
      <c r="A7" s="40"/>
      <c r="B7" s="40"/>
      <c r="C7" s="40"/>
      <c r="D7" s="40"/>
      <c r="E7" s="40"/>
      <c r="F7" s="40"/>
      <c r="G7" s="40"/>
      <c r="H7" s="40"/>
      <c r="I7" s="40"/>
      <c r="J7" s="195"/>
    </row>
    <row r="8" spans="1:13" x14ac:dyDescent="0.2">
      <c r="A8" s="40"/>
      <c r="B8" s="40"/>
      <c r="C8" s="40"/>
      <c r="D8" s="40"/>
      <c r="E8" s="40"/>
      <c r="F8" s="40"/>
      <c r="G8" s="40"/>
      <c r="H8" s="40"/>
      <c r="I8" s="40"/>
      <c r="J8" s="195"/>
    </row>
    <row r="9" spans="1:13" ht="14.25" x14ac:dyDescent="0.2">
      <c r="A9" s="41"/>
      <c r="B9" s="41"/>
      <c r="C9" s="41"/>
      <c r="D9" s="41"/>
      <c r="E9" s="41"/>
      <c r="F9" s="41"/>
      <c r="G9" s="41"/>
      <c r="H9" s="41"/>
      <c r="I9" s="41"/>
      <c r="J9" s="340"/>
    </row>
    <row r="10" spans="1:13" ht="14.25" x14ac:dyDescent="0.2">
      <c r="A10" s="41"/>
      <c r="B10" s="41"/>
      <c r="C10" s="41"/>
      <c r="D10" s="41"/>
      <c r="E10" s="41"/>
      <c r="F10" s="41"/>
      <c r="G10" s="41"/>
      <c r="H10" s="41"/>
      <c r="I10" s="41"/>
      <c r="J10" s="340"/>
    </row>
    <row r="11" spans="1:13" ht="14.25" x14ac:dyDescent="0.2">
      <c r="A11" s="41"/>
      <c r="B11" s="41"/>
      <c r="C11" s="41"/>
      <c r="D11" s="41"/>
      <c r="E11" s="41"/>
      <c r="F11" s="41"/>
      <c r="G11" s="41"/>
      <c r="H11" s="41"/>
      <c r="I11" s="41"/>
      <c r="J11" s="340"/>
      <c r="M11" s="548"/>
    </row>
    <row r="12" spans="1:13" ht="14.25" x14ac:dyDescent="0.2">
      <c r="A12" s="41"/>
      <c r="B12" s="41"/>
      <c r="C12" s="41"/>
      <c r="D12" s="41"/>
      <c r="E12" s="41"/>
      <c r="F12" s="41"/>
      <c r="G12" s="41"/>
      <c r="H12" s="41"/>
      <c r="I12" s="41"/>
      <c r="J12" s="340"/>
    </row>
    <row r="13" spans="1:13" ht="14.25" x14ac:dyDescent="0.2">
      <c r="A13" s="41"/>
      <c r="B13" s="41"/>
      <c r="C13" s="41"/>
      <c r="D13" s="41"/>
      <c r="E13" s="41"/>
      <c r="F13" s="41"/>
      <c r="G13" s="41"/>
      <c r="H13" s="41"/>
      <c r="I13" s="41"/>
      <c r="J13" s="340"/>
    </row>
    <row r="14" spans="1:13" ht="14.25" x14ac:dyDescent="0.2">
      <c r="A14" s="41"/>
      <c r="B14" s="41"/>
      <c r="C14" s="41"/>
      <c r="D14" s="41"/>
      <c r="E14" s="41"/>
      <c r="F14" s="41"/>
      <c r="G14" s="41"/>
      <c r="H14" s="41"/>
      <c r="I14" s="41"/>
      <c r="J14" s="340"/>
    </row>
    <row r="15" spans="1:13" ht="14.25" x14ac:dyDescent="0.2">
      <c r="A15" s="41"/>
      <c r="B15" s="41"/>
      <c r="C15" s="41"/>
      <c r="D15" s="41"/>
      <c r="E15" s="41"/>
      <c r="F15" s="41"/>
      <c r="G15" s="41"/>
      <c r="H15" s="41"/>
      <c r="I15" s="41"/>
      <c r="J15" s="340"/>
    </row>
    <row r="16" spans="1:13" ht="14.25" x14ac:dyDescent="0.2">
      <c r="A16" s="41"/>
      <c r="B16" s="41"/>
      <c r="C16" s="41"/>
      <c r="D16" s="41"/>
      <c r="E16" s="41"/>
      <c r="F16" s="41"/>
      <c r="G16" s="41"/>
      <c r="H16" s="41"/>
      <c r="I16" s="41"/>
      <c r="J16" s="340"/>
    </row>
    <row r="17" spans="1:10" ht="14.25" x14ac:dyDescent="0.2">
      <c r="A17" s="41"/>
      <c r="B17" s="41"/>
      <c r="C17" s="41"/>
      <c r="D17" s="41"/>
      <c r="E17" s="41"/>
      <c r="F17" s="41"/>
      <c r="G17" s="41"/>
      <c r="H17" s="41"/>
      <c r="I17" s="41"/>
      <c r="J17" s="340"/>
    </row>
    <row r="18" spans="1:10" ht="14.25" x14ac:dyDescent="0.2">
      <c r="A18" s="41"/>
      <c r="B18" s="41"/>
      <c r="C18" s="41"/>
      <c r="D18" s="41"/>
      <c r="E18" s="41"/>
      <c r="F18" s="41"/>
      <c r="G18" s="41"/>
      <c r="H18" s="41"/>
      <c r="I18" s="41"/>
      <c r="J18" s="340"/>
    </row>
    <row r="19" spans="1:10" ht="14.25" x14ac:dyDescent="0.2">
      <c r="A19" s="41"/>
      <c r="B19" s="41"/>
      <c r="C19" s="41"/>
      <c r="D19" s="41"/>
      <c r="E19" s="41"/>
      <c r="F19" s="41"/>
      <c r="G19" s="41"/>
      <c r="H19" s="41"/>
      <c r="I19" s="41"/>
      <c r="J19" s="340"/>
    </row>
    <row r="20" spans="1:10" ht="14.25" x14ac:dyDescent="0.2">
      <c r="A20" s="41"/>
      <c r="B20" s="41"/>
      <c r="C20" s="41"/>
      <c r="D20" s="41"/>
      <c r="E20" s="41"/>
      <c r="F20" s="41"/>
      <c r="G20" s="41"/>
      <c r="H20" s="41"/>
      <c r="I20" s="41"/>
      <c r="J20" s="340"/>
    </row>
    <row r="21" spans="1:10" ht="14.25" x14ac:dyDescent="0.2">
      <c r="A21" s="41"/>
      <c r="B21" s="41"/>
      <c r="C21" s="41"/>
      <c r="D21" s="41"/>
      <c r="E21" s="41"/>
      <c r="F21" s="41"/>
      <c r="G21" s="41"/>
      <c r="H21" s="41"/>
      <c r="I21" s="41"/>
      <c r="J21" s="340"/>
    </row>
    <row r="22" spans="1:10" ht="14.25" x14ac:dyDescent="0.2">
      <c r="A22" s="41"/>
      <c r="B22" s="41"/>
      <c r="C22" s="41"/>
      <c r="D22" s="41"/>
      <c r="E22" s="41"/>
      <c r="F22" s="41"/>
      <c r="G22" s="41"/>
      <c r="H22" s="41"/>
      <c r="I22" s="41"/>
      <c r="J22" s="41"/>
    </row>
    <row r="23" spans="1:10" ht="14.25" x14ac:dyDescent="0.2">
      <c r="A23" s="41"/>
      <c r="B23" s="41"/>
      <c r="C23" s="41"/>
      <c r="D23" s="41"/>
      <c r="E23" s="41"/>
      <c r="F23" s="41"/>
      <c r="G23" s="41"/>
      <c r="H23" s="41"/>
      <c r="I23" s="41"/>
      <c r="J23" s="41"/>
    </row>
    <row r="24" spans="1:10" ht="14.25" x14ac:dyDescent="0.2">
      <c r="A24" s="41"/>
      <c r="B24" s="41"/>
      <c r="C24" s="41"/>
      <c r="D24" s="41"/>
      <c r="E24" s="41"/>
      <c r="F24" s="41"/>
      <c r="G24" s="41"/>
      <c r="H24" s="41"/>
      <c r="I24" s="41"/>
      <c r="J24" s="41"/>
    </row>
    <row r="25" spans="1:10" ht="14.25" x14ac:dyDescent="0.2">
      <c r="A25" s="41"/>
      <c r="B25" s="340"/>
      <c r="C25" s="41"/>
      <c r="D25" s="41"/>
      <c r="E25" s="41"/>
      <c r="F25" s="41"/>
      <c r="G25" s="41"/>
      <c r="H25" s="41"/>
      <c r="I25" s="41"/>
      <c r="J25" s="41"/>
    </row>
    <row r="26" spans="1:10" ht="14.25" x14ac:dyDescent="0.2">
      <c r="A26" s="41"/>
      <c r="B26" s="41"/>
      <c r="C26" s="41"/>
      <c r="D26" s="41"/>
      <c r="E26" s="41"/>
      <c r="F26" s="41"/>
      <c r="G26" s="41"/>
      <c r="H26" s="41"/>
      <c r="I26" s="41"/>
      <c r="J26" s="41"/>
    </row>
    <row r="27" spans="1:10" x14ac:dyDescent="0.2">
      <c r="A27" s="40"/>
      <c r="B27" s="40"/>
      <c r="C27" s="40"/>
      <c r="D27" s="40"/>
      <c r="E27" s="40"/>
      <c r="F27" s="40"/>
      <c r="G27" s="40"/>
      <c r="H27" s="40"/>
      <c r="I27" s="40"/>
      <c r="J27" s="40"/>
    </row>
    <row r="28" spans="1:10" x14ac:dyDescent="0.2">
      <c r="A28" s="40"/>
      <c r="B28" s="40"/>
      <c r="C28" s="40"/>
      <c r="D28" s="40"/>
      <c r="E28" s="40"/>
      <c r="F28" s="40"/>
      <c r="G28" s="40"/>
      <c r="H28" s="40"/>
      <c r="I28" s="40"/>
      <c r="J28" s="40"/>
    </row>
    <row r="29" spans="1:10" s="516" customFormat="1" ht="14.25" x14ac:dyDescent="0.2">
      <c r="A29" s="340"/>
      <c r="B29" s="340"/>
      <c r="C29" s="340"/>
      <c r="D29" s="340"/>
      <c r="E29" s="340"/>
      <c r="F29" s="340"/>
      <c r="G29" s="340"/>
      <c r="H29" s="340"/>
      <c r="I29" s="340"/>
      <c r="J29" s="340"/>
    </row>
    <row r="30" spans="1:10" ht="14.25" x14ac:dyDescent="0.2">
      <c r="A30" s="41"/>
      <c r="B30" s="41"/>
      <c r="C30" s="41"/>
      <c r="D30" s="41"/>
      <c r="E30" s="41"/>
      <c r="F30" s="41"/>
      <c r="G30" s="41"/>
      <c r="H30" s="41"/>
      <c r="I30" s="41"/>
      <c r="J30" s="41"/>
    </row>
    <row r="31" spans="1:10" ht="14.25" x14ac:dyDescent="0.2">
      <c r="A31" s="41"/>
      <c r="B31" s="41"/>
      <c r="C31" s="41"/>
      <c r="D31" s="41"/>
      <c r="E31" s="41"/>
      <c r="F31" s="41"/>
      <c r="G31" s="41"/>
      <c r="H31" s="41"/>
      <c r="I31" s="41"/>
      <c r="J31" s="41"/>
    </row>
    <row r="32" spans="1:10" x14ac:dyDescent="0.2">
      <c r="A32" s="40"/>
      <c r="B32" s="40"/>
      <c r="C32" s="40"/>
      <c r="D32" s="40"/>
      <c r="E32" s="40"/>
      <c r="F32" s="40"/>
      <c r="G32" s="40"/>
      <c r="H32" s="40"/>
      <c r="I32" s="40"/>
      <c r="J32" s="40"/>
    </row>
    <row r="33" spans="1:10" x14ac:dyDescent="0.2">
      <c r="A33" s="40"/>
      <c r="B33" s="40"/>
      <c r="C33" s="40"/>
      <c r="D33" s="40"/>
      <c r="E33" s="40"/>
      <c r="F33" s="40"/>
      <c r="G33" s="40"/>
      <c r="H33" s="40"/>
      <c r="I33" s="40"/>
      <c r="J33" s="40"/>
    </row>
    <row r="34" spans="1:10" x14ac:dyDescent="0.2">
      <c r="A34" s="40"/>
      <c r="B34" s="40"/>
      <c r="C34" s="40"/>
      <c r="D34" s="40"/>
      <c r="E34" s="40"/>
      <c r="F34" s="40"/>
      <c r="G34" s="40"/>
      <c r="H34" s="40"/>
      <c r="I34" s="40"/>
      <c r="J34" s="40"/>
    </row>
    <row r="35" spans="1:10" x14ac:dyDescent="0.2">
      <c r="A35" s="40"/>
      <c r="B35" s="40"/>
      <c r="C35" s="40"/>
      <c r="D35" s="40"/>
      <c r="E35" s="40"/>
      <c r="F35" s="40"/>
      <c r="G35" s="40"/>
      <c r="H35" s="40"/>
      <c r="I35" s="40"/>
      <c r="J35" s="40"/>
    </row>
    <row r="36" spans="1:10" x14ac:dyDescent="0.2">
      <c r="A36" s="40"/>
      <c r="B36" s="40"/>
      <c r="C36" s="40"/>
      <c r="D36" s="40"/>
      <c r="E36" s="40"/>
      <c r="F36" s="40"/>
      <c r="G36" s="40"/>
      <c r="H36" s="40"/>
      <c r="I36" s="40"/>
      <c r="J36" s="40"/>
    </row>
    <row r="37" spans="1:10" s="40" customFormat="1" x14ac:dyDescent="0.2"/>
    <row r="38" spans="1:10" x14ac:dyDescent="0.2">
      <c r="A38" s="40"/>
      <c r="B38" s="40"/>
      <c r="C38" s="40"/>
      <c r="D38" s="40"/>
      <c r="E38" s="40"/>
      <c r="F38" s="40"/>
      <c r="G38" s="40"/>
      <c r="H38" s="40"/>
      <c r="I38" s="40"/>
      <c r="J38" s="40"/>
    </row>
    <row r="39" spans="1:10" x14ac:dyDescent="0.2">
      <c r="A39" s="40"/>
      <c r="B39" s="40"/>
      <c r="C39" s="40"/>
      <c r="D39" s="40"/>
      <c r="E39" s="40"/>
      <c r="F39" s="40"/>
      <c r="G39" s="40"/>
      <c r="H39" s="40"/>
      <c r="I39" s="40"/>
      <c r="J39" s="40"/>
    </row>
    <row r="40" spans="1:10" x14ac:dyDescent="0.2">
      <c r="A40" s="40"/>
      <c r="B40" s="40"/>
      <c r="C40" s="40"/>
      <c r="D40" s="40"/>
      <c r="E40" s="40"/>
      <c r="F40" s="40"/>
      <c r="G40" s="40"/>
      <c r="H40" s="40"/>
      <c r="I40" s="40"/>
      <c r="J40" s="40"/>
    </row>
    <row r="41" spans="1:10" x14ac:dyDescent="0.2">
      <c r="A41" s="40"/>
      <c r="B41" s="40"/>
      <c r="C41" s="40"/>
      <c r="D41" s="40"/>
      <c r="E41" s="40"/>
      <c r="F41" s="40"/>
      <c r="G41" s="40"/>
      <c r="H41" s="40"/>
      <c r="I41" s="40"/>
      <c r="J41" s="40"/>
    </row>
    <row r="42" spans="1:10" x14ac:dyDescent="0.2">
      <c r="A42" s="40"/>
      <c r="B42" s="40"/>
      <c r="C42" s="40"/>
      <c r="D42" s="40"/>
      <c r="E42" s="40"/>
      <c r="F42" s="40"/>
      <c r="G42" s="40"/>
      <c r="H42" s="40"/>
      <c r="I42" s="40"/>
      <c r="J42" s="40"/>
    </row>
    <row r="43" spans="1:10" x14ac:dyDescent="0.2">
      <c r="A43" s="40"/>
      <c r="B43" s="40"/>
      <c r="C43" s="40"/>
      <c r="D43" s="40"/>
      <c r="E43" s="40"/>
      <c r="F43" s="40"/>
      <c r="G43" s="40"/>
      <c r="H43" s="40"/>
      <c r="I43" s="40"/>
      <c r="J43" s="40"/>
    </row>
    <row r="44" spans="1:10" x14ac:dyDescent="0.2">
      <c r="A44" s="40"/>
      <c r="B44" s="40"/>
      <c r="C44" s="40"/>
      <c r="D44" s="40"/>
      <c r="E44" s="40"/>
      <c r="F44" s="40"/>
      <c r="G44" s="40"/>
      <c r="H44" s="40"/>
      <c r="I44" s="40"/>
      <c r="J44" s="40"/>
    </row>
    <row r="45" spans="1:10" x14ac:dyDescent="0.2">
      <c r="A45" s="40"/>
      <c r="B45" s="40"/>
      <c r="C45" s="40"/>
      <c r="D45" s="40"/>
      <c r="E45" s="40"/>
      <c r="F45" s="40"/>
      <c r="G45" s="40"/>
      <c r="H45" s="40"/>
      <c r="I45" s="40"/>
      <c r="J45" s="40"/>
    </row>
    <row r="46" spans="1:10" x14ac:dyDescent="0.2">
      <c r="A46" s="40"/>
      <c r="B46" s="40"/>
      <c r="C46" s="40"/>
      <c r="D46" s="40"/>
      <c r="E46" s="40"/>
      <c r="F46" s="40"/>
      <c r="G46" s="40"/>
      <c r="H46" s="40"/>
      <c r="I46" s="40"/>
      <c r="J46" s="40"/>
    </row>
    <row r="47" spans="1:10" x14ac:dyDescent="0.2">
      <c r="A47" s="40"/>
      <c r="B47" s="40"/>
      <c r="C47" s="40"/>
      <c r="D47" s="40"/>
      <c r="E47" s="40"/>
      <c r="F47" s="40"/>
      <c r="G47" s="40"/>
      <c r="H47" s="40"/>
      <c r="I47" s="40"/>
      <c r="J47" s="40"/>
    </row>
    <row r="48" spans="1:10" x14ac:dyDescent="0.2">
      <c r="A48" s="40"/>
      <c r="B48" s="40"/>
      <c r="C48" s="40"/>
      <c r="D48" s="40"/>
      <c r="E48" s="40"/>
      <c r="F48" s="40"/>
      <c r="G48" s="40"/>
      <c r="H48" s="40"/>
      <c r="I48" s="40"/>
      <c r="J48" s="40"/>
    </row>
  </sheetData>
  <sheetProtection password="C41E" sheet="1" objects="1" scenarios="1"/>
  <mergeCells count="3">
    <mergeCell ref="A2:J2"/>
    <mergeCell ref="A3:J3"/>
    <mergeCell ref="A1:K1"/>
  </mergeCells>
  <printOptions horizontalCentered="1"/>
  <pageMargins left="0.7" right="0.7" top="0.75" bottom="0.75" header="0.3" footer="0.3"/>
  <pageSetup scale="91"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E501"/>
  <sheetViews>
    <sheetView showGridLines="0" tabSelected="1" topLeftCell="A27" zoomScale="75" zoomScaleNormal="75" zoomScaleSheetLayoutView="50" workbookViewId="0">
      <selection activeCell="A32" sqref="A32:H34"/>
    </sheetView>
  </sheetViews>
  <sheetFormatPr defaultColWidth="8.85546875" defaultRowHeight="12.75" x14ac:dyDescent="0.2"/>
  <cols>
    <col min="1" max="1" width="15.42578125" style="18" customWidth="1"/>
    <col min="2" max="2" width="19.7109375" style="18" customWidth="1"/>
    <col min="3" max="3" width="21.28515625" style="18" customWidth="1"/>
    <col min="4" max="5" width="15.5703125" style="18" customWidth="1"/>
    <col min="6" max="6" width="13.7109375" style="18" customWidth="1"/>
    <col min="7" max="7" width="15.5703125" style="18" customWidth="1"/>
    <col min="8" max="8" width="12.85546875" style="18" customWidth="1"/>
    <col min="9" max="9" width="12.5703125" style="18" customWidth="1"/>
    <col min="10" max="10" width="16.7109375" style="18" customWidth="1"/>
    <col min="11" max="11" width="19.140625" style="18" customWidth="1"/>
    <col min="12" max="13" width="8.85546875" style="179"/>
    <col min="14" max="73" width="8.85546875" style="98"/>
    <col min="74" max="79" width="8.85546875" style="177"/>
    <col min="80" max="83" width="8.85546875" style="98"/>
    <col min="84" max="16384" width="8.85546875" style="18"/>
  </cols>
  <sheetData>
    <row r="1" spans="1:83" ht="19.5" customHeight="1" x14ac:dyDescent="0.25">
      <c r="A1" s="576" t="s">
        <v>265</v>
      </c>
      <c r="B1" s="577"/>
      <c r="C1" s="577"/>
      <c r="D1" s="577"/>
      <c r="E1" s="577"/>
      <c r="F1" s="577"/>
      <c r="G1" s="577"/>
      <c r="H1" s="577"/>
      <c r="I1" s="577"/>
      <c r="J1" s="577"/>
      <c r="K1" s="577"/>
    </row>
    <row r="2" spans="1:83" ht="30" customHeight="1" x14ac:dyDescent="0.2">
      <c r="A2" s="725" t="s">
        <v>266</v>
      </c>
      <c r="B2" s="725"/>
      <c r="C2" s="725"/>
      <c r="D2" s="725"/>
      <c r="E2" s="725"/>
      <c r="F2" s="725"/>
      <c r="G2" s="725"/>
      <c r="H2" s="725"/>
      <c r="I2" s="725"/>
      <c r="J2" s="725"/>
      <c r="K2" s="725"/>
      <c r="L2" s="180"/>
    </row>
    <row r="3" spans="1:83" s="40" customFormat="1" ht="24.75" customHeight="1" x14ac:dyDescent="0.25">
      <c r="A3" s="197"/>
      <c r="B3" s="574" t="s">
        <v>246</v>
      </c>
      <c r="C3" s="575"/>
      <c r="D3" s="575"/>
      <c r="E3" s="575"/>
      <c r="F3" s="575"/>
      <c r="G3" s="575"/>
      <c r="H3" s="575"/>
      <c r="I3" s="575"/>
      <c r="J3" s="575"/>
      <c r="K3" s="197"/>
      <c r="L3" s="543"/>
      <c r="M3" s="543"/>
    </row>
    <row r="4" spans="1:83" s="40" customFormat="1" ht="18.600000000000001" customHeight="1" x14ac:dyDescent="0.25">
      <c r="A4" s="197"/>
      <c r="B4" s="544"/>
      <c r="C4" s="545"/>
      <c r="D4" s="545"/>
      <c r="E4" s="545"/>
      <c r="F4" s="545"/>
      <c r="G4" s="545"/>
      <c r="H4" s="545"/>
      <c r="I4" s="545"/>
      <c r="J4" s="545"/>
      <c r="K4" s="197"/>
      <c r="L4" s="543"/>
      <c r="M4" s="543"/>
    </row>
    <row r="5" spans="1:83" ht="30" customHeight="1" x14ac:dyDescent="0.25">
      <c r="A5" s="394" t="s">
        <v>263</v>
      </c>
      <c r="B5" s="515"/>
      <c r="C5" s="726">
        <f>'Member Information Input'!C10:J10</f>
        <v>0</v>
      </c>
      <c r="D5" s="726"/>
      <c r="E5" s="726"/>
      <c r="F5" s="726"/>
      <c r="G5" s="726"/>
      <c r="H5" s="726"/>
      <c r="I5" s="726"/>
      <c r="J5" s="726"/>
      <c r="K5" s="726"/>
    </row>
    <row r="6" spans="1:83" ht="27.75" customHeight="1" thickBot="1" x14ac:dyDescent="0.3">
      <c r="A6" s="396" t="s">
        <v>47</v>
      </c>
      <c r="B6" s="395"/>
      <c r="C6" s="397"/>
      <c r="D6" s="397"/>
      <c r="E6" s="397"/>
      <c r="F6" s="397"/>
      <c r="G6" s="397"/>
      <c r="H6" s="397"/>
      <c r="I6" s="397"/>
      <c r="J6" s="397"/>
      <c r="K6" s="397"/>
      <c r="CE6" s="18"/>
    </row>
    <row r="7" spans="1:83" ht="30" customHeight="1" thickTop="1" thickBot="1" x14ac:dyDescent="0.25">
      <c r="A7" s="731" t="s">
        <v>247</v>
      </c>
      <c r="B7" s="732"/>
      <c r="C7" s="521" t="s">
        <v>67</v>
      </c>
      <c r="D7" s="733"/>
      <c r="E7" s="714"/>
      <c r="F7" s="714"/>
      <c r="G7" s="522"/>
      <c r="H7" s="523" t="s">
        <v>2</v>
      </c>
      <c r="I7" s="523" t="s">
        <v>3</v>
      </c>
      <c r="J7" s="523" t="s">
        <v>4</v>
      </c>
      <c r="K7" s="524" t="s">
        <v>26</v>
      </c>
    </row>
    <row r="8" spans="1:83" ht="30" customHeight="1" x14ac:dyDescent="0.2">
      <c r="A8" s="715" t="s">
        <v>121</v>
      </c>
      <c r="B8" s="716"/>
      <c r="C8" s="716"/>
      <c r="D8" s="716"/>
      <c r="E8" s="716"/>
      <c r="F8" s="716"/>
      <c r="G8" s="716"/>
      <c r="H8" s="716"/>
      <c r="I8" s="716"/>
      <c r="J8" s="716"/>
      <c r="K8" s="717"/>
    </row>
    <row r="9" spans="1:83" ht="30" customHeight="1" x14ac:dyDescent="0.2">
      <c r="A9" s="718" t="s">
        <v>68</v>
      </c>
      <c r="B9" s="719"/>
      <c r="C9" s="719"/>
      <c r="D9" s="719"/>
      <c r="E9" s="719"/>
      <c r="F9" s="719"/>
      <c r="G9" s="719"/>
      <c r="H9" s="719"/>
      <c r="I9" s="719"/>
      <c r="J9" s="719"/>
      <c r="K9" s="720"/>
    </row>
    <row r="10" spans="1:83" ht="30" customHeight="1" x14ac:dyDescent="0.2">
      <c r="A10" s="701" t="s">
        <v>0</v>
      </c>
      <c r="B10" s="707"/>
      <c r="C10" s="387" t="s">
        <v>69</v>
      </c>
      <c r="D10" s="727" t="s">
        <v>235</v>
      </c>
      <c r="E10" s="727"/>
      <c r="F10" s="727"/>
      <c r="G10" s="727"/>
      <c r="H10" s="388">
        <v>5</v>
      </c>
      <c r="I10" s="389"/>
      <c r="J10" s="390">
        <f>H10*I10</f>
        <v>0</v>
      </c>
      <c r="K10" s="391"/>
    </row>
    <row r="11" spans="1:83" ht="30" customHeight="1" x14ac:dyDescent="0.2">
      <c r="A11" s="701" t="s">
        <v>0</v>
      </c>
      <c r="B11" s="707"/>
      <c r="C11" s="392" t="s">
        <v>71</v>
      </c>
      <c r="D11" s="727"/>
      <c r="E11" s="727"/>
      <c r="F11" s="727"/>
      <c r="G11" s="727"/>
      <c r="H11" s="388">
        <v>10</v>
      </c>
      <c r="I11" s="389"/>
      <c r="J11" s="390">
        <f t="shared" ref="J11:J18" si="0">H11*I11</f>
        <v>0</v>
      </c>
      <c r="K11" s="391"/>
    </row>
    <row r="12" spans="1:83" ht="30" customHeight="1" x14ac:dyDescent="0.2">
      <c r="A12" s="701" t="s">
        <v>0</v>
      </c>
      <c r="B12" s="702"/>
      <c r="C12" s="392" t="s">
        <v>72</v>
      </c>
      <c r="D12" s="727"/>
      <c r="E12" s="727"/>
      <c r="F12" s="727"/>
      <c r="G12" s="727"/>
      <c r="H12" s="388">
        <v>13</v>
      </c>
      <c r="I12" s="389"/>
      <c r="J12" s="390">
        <f t="shared" si="0"/>
        <v>0</v>
      </c>
      <c r="K12" s="391"/>
    </row>
    <row r="13" spans="1:83" ht="30" customHeight="1" x14ac:dyDescent="0.2">
      <c r="A13" s="701" t="s">
        <v>0</v>
      </c>
      <c r="B13" s="702"/>
      <c r="C13" s="392" t="s">
        <v>73</v>
      </c>
      <c r="D13" s="727"/>
      <c r="E13" s="727"/>
      <c r="F13" s="727"/>
      <c r="G13" s="727"/>
      <c r="H13" s="388">
        <v>18</v>
      </c>
      <c r="I13" s="389"/>
      <c r="J13" s="390">
        <f t="shared" si="0"/>
        <v>0</v>
      </c>
      <c r="K13" s="391"/>
    </row>
    <row r="14" spans="1:83" ht="30" customHeight="1" x14ac:dyDescent="0.2">
      <c r="A14" s="701" t="s">
        <v>229</v>
      </c>
      <c r="B14" s="702"/>
      <c r="C14" s="392" t="s">
        <v>76</v>
      </c>
      <c r="D14" s="703" t="s">
        <v>86</v>
      </c>
      <c r="E14" s="703"/>
      <c r="F14" s="703"/>
      <c r="G14" s="703"/>
      <c r="H14" s="388">
        <v>26</v>
      </c>
      <c r="I14" s="389"/>
      <c r="J14" s="390">
        <f t="shared" ref="J14:J15" si="1">H14*I14</f>
        <v>0</v>
      </c>
      <c r="K14" s="391"/>
    </row>
    <row r="15" spans="1:83" ht="30" customHeight="1" x14ac:dyDescent="0.2">
      <c r="A15" s="701" t="s">
        <v>230</v>
      </c>
      <c r="B15" s="702"/>
      <c r="C15" s="393" t="s">
        <v>234</v>
      </c>
      <c r="D15" s="703" t="s">
        <v>75</v>
      </c>
      <c r="E15" s="703"/>
      <c r="F15" s="703"/>
      <c r="G15" s="703"/>
      <c r="H15" s="388">
        <v>18</v>
      </c>
      <c r="I15" s="389"/>
      <c r="J15" s="390">
        <f t="shared" si="1"/>
        <v>0</v>
      </c>
      <c r="K15" s="391"/>
    </row>
    <row r="16" spans="1:83" ht="30" customHeight="1" x14ac:dyDescent="0.2">
      <c r="A16" s="701" t="s">
        <v>231</v>
      </c>
      <c r="B16" s="702"/>
      <c r="C16" s="392" t="s">
        <v>76</v>
      </c>
      <c r="D16" s="703" t="s">
        <v>86</v>
      </c>
      <c r="E16" s="703"/>
      <c r="F16" s="703"/>
      <c r="G16" s="703"/>
      <c r="H16" s="388">
        <v>20</v>
      </c>
      <c r="I16" s="389"/>
      <c r="J16" s="390">
        <f t="shared" si="0"/>
        <v>0</v>
      </c>
      <c r="K16" s="391"/>
    </row>
    <row r="17" spans="1:12" ht="30" customHeight="1" x14ac:dyDescent="0.2">
      <c r="A17" s="701" t="s">
        <v>232</v>
      </c>
      <c r="B17" s="702"/>
      <c r="C17" s="393" t="s">
        <v>234</v>
      </c>
      <c r="D17" s="703" t="s">
        <v>75</v>
      </c>
      <c r="E17" s="703"/>
      <c r="F17" s="703"/>
      <c r="G17" s="703"/>
      <c r="H17" s="388">
        <v>12</v>
      </c>
      <c r="I17" s="389"/>
      <c r="J17" s="390">
        <f t="shared" ref="J17" si="2">H17*I17</f>
        <v>0</v>
      </c>
      <c r="K17" s="391"/>
    </row>
    <row r="18" spans="1:12" ht="30" customHeight="1" x14ac:dyDescent="0.2">
      <c r="A18" s="701" t="s">
        <v>233</v>
      </c>
      <c r="B18" s="702"/>
      <c r="C18" s="393" t="s">
        <v>74</v>
      </c>
      <c r="D18" s="703" t="s">
        <v>75</v>
      </c>
      <c r="E18" s="703"/>
      <c r="F18" s="703"/>
      <c r="G18" s="703"/>
      <c r="H18" s="388">
        <v>6</v>
      </c>
      <c r="I18" s="389"/>
      <c r="J18" s="390">
        <f t="shared" si="0"/>
        <v>0</v>
      </c>
      <c r="K18" s="391"/>
    </row>
    <row r="19" spans="1:12" ht="30" customHeight="1" x14ac:dyDescent="0.2">
      <c r="A19" s="709" t="s">
        <v>77</v>
      </c>
      <c r="B19" s="710"/>
      <c r="C19" s="710"/>
      <c r="D19" s="710"/>
      <c r="E19" s="710"/>
      <c r="F19" s="710"/>
      <c r="G19" s="710"/>
      <c r="H19" s="710"/>
      <c r="I19" s="710"/>
      <c r="J19" s="710"/>
      <c r="K19" s="711"/>
      <c r="L19" s="181">
        <f>SUM(J10:J18)</f>
        <v>0</v>
      </c>
    </row>
    <row r="20" spans="1:12" ht="30" customHeight="1" thickBot="1" x14ac:dyDescent="0.25">
      <c r="A20" s="681" t="s">
        <v>78</v>
      </c>
      <c r="B20" s="682"/>
      <c r="C20" s="507" t="s">
        <v>87</v>
      </c>
      <c r="D20" s="708" t="s">
        <v>79</v>
      </c>
      <c r="E20" s="708"/>
      <c r="F20" s="708"/>
      <c r="G20" s="708"/>
      <c r="H20" s="508">
        <v>50</v>
      </c>
      <c r="I20" s="412"/>
      <c r="J20" s="413">
        <f>H20*I20</f>
        <v>0</v>
      </c>
      <c r="K20" s="414"/>
    </row>
    <row r="21" spans="1:12" ht="30" customHeight="1" thickTop="1" thickBot="1" x14ac:dyDescent="0.25">
      <c r="A21" s="509"/>
      <c r="B21" s="509"/>
      <c r="C21" s="510"/>
      <c r="D21" s="509"/>
      <c r="E21" s="509"/>
      <c r="F21" s="509"/>
      <c r="G21" s="509"/>
      <c r="H21" s="511"/>
      <c r="I21" s="512"/>
      <c r="J21" s="513"/>
      <c r="K21" s="514"/>
      <c r="L21" s="181">
        <f>SUM(J20)</f>
        <v>0</v>
      </c>
    </row>
    <row r="22" spans="1:12" ht="30" customHeight="1" thickTop="1" thickBot="1" x14ac:dyDescent="0.25">
      <c r="A22" s="712" t="s">
        <v>248</v>
      </c>
      <c r="B22" s="713"/>
      <c r="C22" s="525" t="s">
        <v>67</v>
      </c>
      <c r="D22" s="714"/>
      <c r="E22" s="714"/>
      <c r="F22" s="714"/>
      <c r="G22" s="526"/>
      <c r="H22" s="523" t="s">
        <v>2</v>
      </c>
      <c r="I22" s="523" t="s">
        <v>3</v>
      </c>
      <c r="J22" s="523" t="s">
        <v>4</v>
      </c>
      <c r="K22" s="524" t="s">
        <v>26</v>
      </c>
    </row>
    <row r="23" spans="1:12" ht="30" customHeight="1" x14ac:dyDescent="0.2">
      <c r="A23" s="715" t="s">
        <v>121</v>
      </c>
      <c r="B23" s="716"/>
      <c r="C23" s="716"/>
      <c r="D23" s="716"/>
      <c r="E23" s="716"/>
      <c r="F23" s="716"/>
      <c r="G23" s="716"/>
      <c r="H23" s="716"/>
      <c r="I23" s="716"/>
      <c r="J23" s="716"/>
      <c r="K23" s="717"/>
    </row>
    <row r="24" spans="1:12" ht="30" customHeight="1" x14ac:dyDescent="0.2">
      <c r="A24" s="718" t="s">
        <v>133</v>
      </c>
      <c r="B24" s="719"/>
      <c r="C24" s="719"/>
      <c r="D24" s="719"/>
      <c r="E24" s="719"/>
      <c r="F24" s="719"/>
      <c r="G24" s="719"/>
      <c r="H24" s="719"/>
      <c r="I24" s="719"/>
      <c r="J24" s="719"/>
      <c r="K24" s="720"/>
    </row>
    <row r="25" spans="1:12" ht="30" customHeight="1" x14ac:dyDescent="0.2">
      <c r="A25" s="701" t="s">
        <v>81</v>
      </c>
      <c r="B25" s="702"/>
      <c r="C25" s="392" t="s">
        <v>82</v>
      </c>
      <c r="D25" s="727" t="s">
        <v>88</v>
      </c>
      <c r="E25" s="727"/>
      <c r="F25" s="727"/>
      <c r="G25" s="727"/>
      <c r="H25" s="388">
        <v>20</v>
      </c>
      <c r="I25" s="389"/>
      <c r="J25" s="390">
        <f t="shared" ref="J25:J27" si="3">H25*I25</f>
        <v>0</v>
      </c>
      <c r="K25" s="391"/>
    </row>
    <row r="26" spans="1:12" ht="30" customHeight="1" x14ac:dyDescent="0.2">
      <c r="A26" s="701" t="s">
        <v>81</v>
      </c>
      <c r="B26" s="702"/>
      <c r="C26" s="407" t="s">
        <v>83</v>
      </c>
      <c r="D26" s="727"/>
      <c r="E26" s="727"/>
      <c r="F26" s="727"/>
      <c r="G26" s="727"/>
      <c r="H26" s="388">
        <v>25</v>
      </c>
      <c r="I26" s="389"/>
      <c r="J26" s="390">
        <f t="shared" si="3"/>
        <v>0</v>
      </c>
      <c r="K26" s="391"/>
    </row>
    <row r="27" spans="1:12" ht="30" customHeight="1" thickBot="1" x14ac:dyDescent="0.25">
      <c r="A27" s="701" t="s">
        <v>81</v>
      </c>
      <c r="B27" s="702"/>
      <c r="C27" s="407" t="s">
        <v>84</v>
      </c>
      <c r="D27" s="727"/>
      <c r="E27" s="727"/>
      <c r="F27" s="727"/>
      <c r="G27" s="727"/>
      <c r="H27" s="388">
        <v>30</v>
      </c>
      <c r="I27" s="389"/>
      <c r="J27" s="390">
        <f t="shared" si="3"/>
        <v>0</v>
      </c>
      <c r="K27" s="391"/>
    </row>
    <row r="28" spans="1:12" ht="30" customHeight="1" x14ac:dyDescent="0.2">
      <c r="A28" s="715" t="s">
        <v>122</v>
      </c>
      <c r="B28" s="716"/>
      <c r="C28" s="716"/>
      <c r="D28" s="716"/>
      <c r="E28" s="716"/>
      <c r="F28" s="716"/>
      <c r="G28" s="716"/>
      <c r="H28" s="716"/>
      <c r="I28" s="716"/>
      <c r="J28" s="716"/>
      <c r="K28" s="717"/>
      <c r="L28" s="181">
        <f>SUM(J25:J27)</f>
        <v>0</v>
      </c>
    </row>
    <row r="29" spans="1:12" ht="30" customHeight="1" x14ac:dyDescent="0.2">
      <c r="A29" s="728" t="s">
        <v>132</v>
      </c>
      <c r="B29" s="729"/>
      <c r="C29" s="729"/>
      <c r="D29" s="729"/>
      <c r="E29" s="729"/>
      <c r="F29" s="729"/>
      <c r="G29" s="729"/>
      <c r="H29" s="729"/>
      <c r="I29" s="729"/>
      <c r="J29" s="729"/>
      <c r="K29" s="730"/>
    </row>
    <row r="30" spans="1:12" ht="30" customHeight="1" x14ac:dyDescent="0.2">
      <c r="A30" s="701" t="s">
        <v>81</v>
      </c>
      <c r="B30" s="702"/>
      <c r="C30" s="392" t="s">
        <v>117</v>
      </c>
      <c r="D30" s="703" t="s">
        <v>97</v>
      </c>
      <c r="E30" s="703"/>
      <c r="F30" s="703"/>
      <c r="G30" s="703"/>
      <c r="H30" s="408">
        <v>35</v>
      </c>
      <c r="I30" s="389"/>
      <c r="J30" s="390">
        <f t="shared" ref="J30:J36" si="4">H30*I30</f>
        <v>0</v>
      </c>
      <c r="K30" s="391"/>
    </row>
    <row r="31" spans="1:12" ht="30" customHeight="1" x14ac:dyDescent="0.2">
      <c r="A31" s="701" t="s">
        <v>81</v>
      </c>
      <c r="B31" s="702"/>
      <c r="C31" s="407" t="s">
        <v>118</v>
      </c>
      <c r="D31" s="703" t="s">
        <v>97</v>
      </c>
      <c r="E31" s="703"/>
      <c r="F31" s="703"/>
      <c r="G31" s="703"/>
      <c r="H31" s="408">
        <v>60</v>
      </c>
      <c r="I31" s="389"/>
      <c r="J31" s="390">
        <f t="shared" si="4"/>
        <v>0</v>
      </c>
      <c r="K31" s="391"/>
    </row>
    <row r="32" spans="1:12" ht="30" customHeight="1" x14ac:dyDescent="0.2">
      <c r="A32" s="701" t="s">
        <v>81</v>
      </c>
      <c r="B32" s="702"/>
      <c r="C32" s="409" t="s">
        <v>119</v>
      </c>
      <c r="D32" s="703" t="s">
        <v>97</v>
      </c>
      <c r="E32" s="703"/>
      <c r="F32" s="703"/>
      <c r="G32" s="703"/>
      <c r="H32" s="408">
        <v>90</v>
      </c>
      <c r="I32" s="389"/>
      <c r="J32" s="390">
        <f t="shared" ref="J32:J33" si="5">H32*I32</f>
        <v>0</v>
      </c>
      <c r="K32" s="391"/>
    </row>
    <row r="33" spans="1:83" ht="30" customHeight="1" x14ac:dyDescent="0.2">
      <c r="A33" s="701" t="s">
        <v>81</v>
      </c>
      <c r="B33" s="702"/>
      <c r="C33" s="407" t="s">
        <v>120</v>
      </c>
      <c r="D33" s="703" t="s">
        <v>97</v>
      </c>
      <c r="E33" s="703"/>
      <c r="F33" s="703"/>
      <c r="G33" s="703"/>
      <c r="H33" s="408">
        <v>120</v>
      </c>
      <c r="I33" s="389"/>
      <c r="J33" s="390">
        <f t="shared" si="5"/>
        <v>0</v>
      </c>
      <c r="K33" s="391"/>
    </row>
    <row r="34" spans="1:83" ht="30" customHeight="1" x14ac:dyDescent="0.2">
      <c r="A34" s="701" t="s">
        <v>81</v>
      </c>
      <c r="B34" s="702"/>
      <c r="C34" s="407" t="s">
        <v>131</v>
      </c>
      <c r="D34" s="703" t="s">
        <v>97</v>
      </c>
      <c r="E34" s="703"/>
      <c r="F34" s="703"/>
      <c r="G34" s="703"/>
      <c r="H34" s="408">
        <v>140</v>
      </c>
      <c r="I34" s="389"/>
      <c r="J34" s="390">
        <f t="shared" ref="J34" si="6">H34*I34</f>
        <v>0</v>
      </c>
      <c r="K34" s="391"/>
    </row>
    <row r="35" spans="1:83" ht="30" customHeight="1" x14ac:dyDescent="0.2">
      <c r="A35" s="704" t="s">
        <v>115</v>
      </c>
      <c r="B35" s="705"/>
      <c r="C35" s="705"/>
      <c r="D35" s="705"/>
      <c r="E35" s="705"/>
      <c r="F35" s="705"/>
      <c r="G35" s="705"/>
      <c r="H35" s="705"/>
      <c r="I35" s="705"/>
      <c r="J35" s="705"/>
      <c r="K35" s="706"/>
    </row>
    <row r="36" spans="1:83" ht="30" customHeight="1" thickBot="1" x14ac:dyDescent="0.25">
      <c r="A36" s="681" t="s">
        <v>129</v>
      </c>
      <c r="B36" s="682"/>
      <c r="C36" s="410" t="s">
        <v>116</v>
      </c>
      <c r="D36" s="683" t="s">
        <v>130</v>
      </c>
      <c r="E36" s="683"/>
      <c r="F36" s="683"/>
      <c r="G36" s="683"/>
      <c r="H36" s="411">
        <v>10</v>
      </c>
      <c r="I36" s="412"/>
      <c r="J36" s="413">
        <f t="shared" si="4"/>
        <v>0</v>
      </c>
      <c r="K36" s="414"/>
      <c r="L36" s="181">
        <f>SUM(J30:J36)</f>
        <v>0</v>
      </c>
    </row>
    <row r="37" spans="1:83" ht="25.15" customHeight="1" thickTop="1" x14ac:dyDescent="0.25">
      <c r="A37" s="406"/>
      <c r="B37" s="406"/>
      <c r="C37" s="406"/>
      <c r="D37" s="406"/>
      <c r="E37" s="406"/>
      <c r="F37" s="406"/>
      <c r="G37" s="406"/>
      <c r="H37" s="406"/>
      <c r="I37" s="406"/>
      <c r="J37" s="406"/>
      <c r="K37" s="406"/>
      <c r="L37" s="182">
        <f>SUM(J83:J86)</f>
        <v>0</v>
      </c>
      <c r="M37" s="181">
        <f>SUM(L19:L37)</f>
        <v>0</v>
      </c>
    </row>
    <row r="38" spans="1:83" ht="26.45" customHeight="1" x14ac:dyDescent="0.2">
      <c r="A38" s="686"/>
      <c r="B38" s="686"/>
      <c r="C38" s="686"/>
      <c r="D38" s="686"/>
      <c r="E38" s="686"/>
      <c r="F38" s="686"/>
      <c r="G38" s="686"/>
      <c r="H38" s="686"/>
      <c r="I38" s="686"/>
      <c r="J38" s="686"/>
      <c r="K38" s="686"/>
      <c r="L38" s="182"/>
      <c r="M38" s="181"/>
    </row>
    <row r="39" spans="1:83" ht="0.6" customHeight="1" x14ac:dyDescent="0.25">
      <c r="A39" s="406"/>
      <c r="B39" s="406"/>
      <c r="C39" s="406"/>
      <c r="D39" s="406"/>
      <c r="E39" s="406"/>
      <c r="F39" s="406"/>
      <c r="G39" s="406"/>
      <c r="H39" s="406"/>
      <c r="I39" s="406"/>
      <c r="J39" s="406"/>
      <c r="K39" s="406"/>
      <c r="L39" s="182"/>
      <c r="M39" s="181"/>
    </row>
    <row r="40" spans="1:83" ht="30" customHeight="1" x14ac:dyDescent="0.2">
      <c r="A40" s="685" t="s">
        <v>242</v>
      </c>
      <c r="B40" s="685"/>
      <c r="C40" s="685"/>
      <c r="D40" s="685"/>
      <c r="E40" s="685"/>
      <c r="F40" s="685"/>
      <c r="G40" s="685"/>
      <c r="H40" s="685"/>
      <c r="I40" s="685"/>
      <c r="J40" s="685"/>
      <c r="K40" s="685"/>
      <c r="L40" s="182"/>
      <c r="M40" s="181"/>
    </row>
    <row r="41" spans="1:83" s="406" customFormat="1" ht="30" customHeight="1" thickBot="1" x14ac:dyDescent="0.3">
      <c r="A41" s="684" t="s">
        <v>236</v>
      </c>
      <c r="B41" s="614"/>
      <c r="C41" s="614"/>
      <c r="D41" s="614"/>
      <c r="E41" s="614"/>
      <c r="F41" s="614"/>
      <c r="G41" s="615"/>
      <c r="H41" s="527" t="s">
        <v>2</v>
      </c>
      <c r="I41" s="527" t="s">
        <v>3</v>
      </c>
      <c r="J41" s="527" t="s">
        <v>4</v>
      </c>
      <c r="K41" s="528" t="s">
        <v>26</v>
      </c>
      <c r="L41" s="401"/>
      <c r="M41" s="401"/>
      <c r="N41" s="184"/>
      <c r="O41" s="184"/>
      <c r="P41" s="184"/>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402"/>
      <c r="BW41" s="402"/>
      <c r="BX41" s="402"/>
      <c r="BY41" s="402"/>
      <c r="BZ41" s="402"/>
      <c r="CA41" s="402"/>
      <c r="CB41" s="184"/>
      <c r="CC41" s="184"/>
      <c r="CD41" s="184"/>
      <c r="CE41" s="184"/>
    </row>
    <row r="42" spans="1:83" ht="30" customHeight="1" thickTop="1" x14ac:dyDescent="0.25">
      <c r="A42" s="578" t="s">
        <v>136</v>
      </c>
      <c r="B42" s="579"/>
      <c r="C42" s="580"/>
      <c r="D42" s="677" t="s">
        <v>137</v>
      </c>
      <c r="E42" s="678"/>
      <c r="F42" s="679" t="s">
        <v>138</v>
      </c>
      <c r="G42" s="680"/>
      <c r="H42" s="415">
        <v>17</v>
      </c>
      <c r="I42" s="416"/>
      <c r="J42" s="417">
        <f>H42*I42</f>
        <v>0</v>
      </c>
      <c r="K42" s="418"/>
    </row>
    <row r="43" spans="1:83" ht="30" customHeight="1" thickBot="1" x14ac:dyDescent="0.3">
      <c r="A43" s="581"/>
      <c r="B43" s="582"/>
      <c r="C43" s="583"/>
      <c r="D43" s="632"/>
      <c r="E43" s="633"/>
      <c r="F43" s="634" t="s">
        <v>139</v>
      </c>
      <c r="G43" s="635"/>
      <c r="H43" s="419">
        <v>11</v>
      </c>
      <c r="I43" s="420"/>
      <c r="J43" s="421">
        <f>H43*I43</f>
        <v>0</v>
      </c>
      <c r="K43" s="422"/>
    </row>
    <row r="44" spans="1:83" ht="30" customHeight="1" thickTop="1" x14ac:dyDescent="0.25">
      <c r="A44" s="578" t="s">
        <v>140</v>
      </c>
      <c r="B44" s="616"/>
      <c r="C44" s="617"/>
      <c r="D44" s="624" t="s">
        <v>137</v>
      </c>
      <c r="E44" s="625"/>
      <c r="F44" s="628" t="s">
        <v>138</v>
      </c>
      <c r="G44" s="629"/>
      <c r="H44" s="423">
        <v>16</v>
      </c>
      <c r="I44" s="416"/>
      <c r="J44" s="424">
        <f>H44*I44</f>
        <v>0</v>
      </c>
      <c r="K44" s="418"/>
    </row>
    <row r="45" spans="1:83" ht="30" customHeight="1" x14ac:dyDescent="0.25">
      <c r="A45" s="618"/>
      <c r="B45" s="619"/>
      <c r="C45" s="620"/>
      <c r="D45" s="626"/>
      <c r="E45" s="627"/>
      <c r="F45" s="628" t="s">
        <v>139</v>
      </c>
      <c r="G45" s="629"/>
      <c r="H45" s="423">
        <v>10</v>
      </c>
      <c r="I45" s="425"/>
      <c r="J45" s="426">
        <f t="shared" ref="J45:J78" si="7">H45*I45</f>
        <v>0</v>
      </c>
      <c r="K45" s="427"/>
    </row>
    <row r="46" spans="1:83" ht="30" customHeight="1" x14ac:dyDescent="0.25">
      <c r="A46" s="618"/>
      <c r="B46" s="619"/>
      <c r="C46" s="620"/>
      <c r="D46" s="630" t="s">
        <v>141</v>
      </c>
      <c r="E46" s="631"/>
      <c r="F46" s="628" t="s">
        <v>142</v>
      </c>
      <c r="G46" s="629"/>
      <c r="H46" s="428">
        <v>16</v>
      </c>
      <c r="I46" s="425"/>
      <c r="J46" s="426">
        <f t="shared" si="7"/>
        <v>0</v>
      </c>
      <c r="K46" s="427"/>
    </row>
    <row r="47" spans="1:83" ht="30" customHeight="1" thickBot="1" x14ac:dyDescent="0.3">
      <c r="A47" s="621"/>
      <c r="B47" s="622"/>
      <c r="C47" s="623"/>
      <c r="D47" s="632"/>
      <c r="E47" s="633"/>
      <c r="F47" s="634" t="s">
        <v>143</v>
      </c>
      <c r="G47" s="635"/>
      <c r="H47" s="419">
        <v>10</v>
      </c>
      <c r="I47" s="429"/>
      <c r="J47" s="430">
        <f t="shared" si="7"/>
        <v>0</v>
      </c>
      <c r="K47" s="422"/>
    </row>
    <row r="48" spans="1:83" ht="30" customHeight="1" thickTop="1" x14ac:dyDescent="0.25">
      <c r="A48" s="578" t="s">
        <v>144</v>
      </c>
      <c r="B48" s="616"/>
      <c r="C48" s="617"/>
      <c r="D48" s="624" t="s">
        <v>137</v>
      </c>
      <c r="E48" s="625"/>
      <c r="F48" s="628" t="s">
        <v>138</v>
      </c>
      <c r="G48" s="629"/>
      <c r="H48" s="423">
        <v>16</v>
      </c>
      <c r="I48" s="425"/>
      <c r="J48" s="431">
        <f t="shared" si="7"/>
        <v>0</v>
      </c>
      <c r="K48" s="418"/>
    </row>
    <row r="49" spans="1:79" ht="30" customHeight="1" x14ac:dyDescent="0.25">
      <c r="A49" s="618"/>
      <c r="B49" s="619"/>
      <c r="C49" s="620"/>
      <c r="D49" s="626"/>
      <c r="E49" s="627"/>
      <c r="F49" s="628" t="s">
        <v>139</v>
      </c>
      <c r="G49" s="629"/>
      <c r="H49" s="423">
        <v>10</v>
      </c>
      <c r="I49" s="425"/>
      <c r="J49" s="426">
        <f t="shared" si="7"/>
        <v>0</v>
      </c>
      <c r="K49" s="427"/>
    </row>
    <row r="50" spans="1:79" ht="30" customHeight="1" x14ac:dyDescent="0.25">
      <c r="A50" s="618"/>
      <c r="B50" s="619"/>
      <c r="C50" s="620"/>
      <c r="D50" s="630" t="s">
        <v>141</v>
      </c>
      <c r="E50" s="631"/>
      <c r="F50" s="628" t="s">
        <v>142</v>
      </c>
      <c r="G50" s="629"/>
      <c r="H50" s="428">
        <v>16</v>
      </c>
      <c r="I50" s="425"/>
      <c r="J50" s="424">
        <f t="shared" si="7"/>
        <v>0</v>
      </c>
      <c r="K50" s="427"/>
    </row>
    <row r="51" spans="1:79" ht="30" customHeight="1" thickBot="1" x14ac:dyDescent="0.3">
      <c r="A51" s="621"/>
      <c r="B51" s="622"/>
      <c r="C51" s="623"/>
      <c r="D51" s="632"/>
      <c r="E51" s="633"/>
      <c r="F51" s="634" t="s">
        <v>143</v>
      </c>
      <c r="G51" s="635"/>
      <c r="H51" s="419">
        <v>10</v>
      </c>
      <c r="I51" s="420"/>
      <c r="J51" s="421">
        <f t="shared" si="7"/>
        <v>0</v>
      </c>
      <c r="K51" s="422"/>
    </row>
    <row r="52" spans="1:79" ht="30" customHeight="1" thickTop="1" thickBot="1" x14ac:dyDescent="0.3">
      <c r="A52" s="687" t="s">
        <v>145</v>
      </c>
      <c r="B52" s="688"/>
      <c r="C52" s="689"/>
      <c r="D52" s="690" t="s">
        <v>146</v>
      </c>
      <c r="E52" s="691"/>
      <c r="F52" s="692" t="s">
        <v>143</v>
      </c>
      <c r="G52" s="693"/>
      <c r="H52" s="432">
        <v>0.55000000000000004</v>
      </c>
      <c r="I52" s="433"/>
      <c r="J52" s="434">
        <f t="shared" si="7"/>
        <v>0</v>
      </c>
      <c r="K52" s="422"/>
    </row>
    <row r="53" spans="1:79" ht="30" customHeight="1" thickTop="1" x14ac:dyDescent="0.25">
      <c r="A53" s="694" t="s">
        <v>147</v>
      </c>
      <c r="B53" s="695"/>
      <c r="C53" s="696"/>
      <c r="D53" s="697" t="s">
        <v>148</v>
      </c>
      <c r="E53" s="698"/>
      <c r="F53" s="699"/>
      <c r="G53" s="700"/>
      <c r="H53" s="435">
        <v>36</v>
      </c>
      <c r="I53" s="425"/>
      <c r="J53" s="436">
        <f t="shared" si="7"/>
        <v>0</v>
      </c>
      <c r="K53" s="418"/>
    </row>
    <row r="54" spans="1:79" ht="30" customHeight="1" x14ac:dyDescent="0.25">
      <c r="A54" s="636" t="s">
        <v>149</v>
      </c>
      <c r="B54" s="637"/>
      <c r="C54" s="638"/>
      <c r="D54" s="639" t="s">
        <v>150</v>
      </c>
      <c r="E54" s="640"/>
      <c r="F54" s="640"/>
      <c r="G54" s="641"/>
      <c r="H54" s="437">
        <v>65</v>
      </c>
      <c r="I54" s="425"/>
      <c r="J54" s="436">
        <f t="shared" si="7"/>
        <v>0</v>
      </c>
      <c r="K54" s="438"/>
    </row>
    <row r="55" spans="1:79" ht="30" customHeight="1" x14ac:dyDescent="0.25">
      <c r="A55" s="636" t="s">
        <v>151</v>
      </c>
      <c r="B55" s="637"/>
      <c r="C55" s="638"/>
      <c r="D55" s="639" t="s">
        <v>152</v>
      </c>
      <c r="E55" s="673"/>
      <c r="F55" s="640"/>
      <c r="G55" s="641"/>
      <c r="H55" s="423">
        <v>80</v>
      </c>
      <c r="I55" s="425"/>
      <c r="J55" s="431">
        <f t="shared" si="7"/>
        <v>0</v>
      </c>
      <c r="K55" s="427"/>
    </row>
    <row r="56" spans="1:79" ht="30" customHeight="1" thickBot="1" x14ac:dyDescent="0.3">
      <c r="A56" s="674" t="s">
        <v>153</v>
      </c>
      <c r="B56" s="675"/>
      <c r="C56" s="676"/>
      <c r="D56" s="603" t="s">
        <v>154</v>
      </c>
      <c r="E56" s="604"/>
      <c r="F56" s="605"/>
      <c r="G56" s="606"/>
      <c r="H56" s="419">
        <v>100</v>
      </c>
      <c r="I56" s="429"/>
      <c r="J56" s="421">
        <f t="shared" si="7"/>
        <v>0</v>
      </c>
      <c r="K56" s="422"/>
    </row>
    <row r="57" spans="1:79" s="98" customFormat="1" ht="30" customHeight="1" thickTop="1" thickBot="1" x14ac:dyDescent="0.3">
      <c r="A57" s="642" t="s">
        <v>155</v>
      </c>
      <c r="B57" s="643"/>
      <c r="C57" s="644"/>
      <c r="D57" s="603" t="s">
        <v>156</v>
      </c>
      <c r="E57" s="604"/>
      <c r="F57" s="605"/>
      <c r="G57" s="606"/>
      <c r="H57" s="419">
        <v>5</v>
      </c>
      <c r="I57" s="433"/>
      <c r="J57" s="421">
        <f t="shared" si="7"/>
        <v>0</v>
      </c>
      <c r="K57" s="422"/>
      <c r="L57" s="179"/>
      <c r="M57" s="179"/>
      <c r="BV57" s="177"/>
      <c r="BW57" s="177"/>
      <c r="BX57" s="177"/>
      <c r="BY57" s="177"/>
      <c r="BZ57" s="177"/>
      <c r="CA57" s="177"/>
    </row>
    <row r="58" spans="1:79" s="98" customFormat="1" ht="30" customHeight="1" thickTop="1" thickBot="1" x14ac:dyDescent="0.3">
      <c r="A58" s="578" t="s">
        <v>157</v>
      </c>
      <c r="B58" s="579"/>
      <c r="C58" s="580"/>
      <c r="D58" s="669" t="s">
        <v>158</v>
      </c>
      <c r="E58" s="670"/>
      <c r="F58" s="670"/>
      <c r="G58" s="671"/>
      <c r="H58" s="437">
        <v>25</v>
      </c>
      <c r="I58" s="425"/>
      <c r="J58" s="436">
        <f t="shared" si="7"/>
        <v>0</v>
      </c>
      <c r="K58" s="418"/>
      <c r="L58" s="179"/>
      <c r="M58" s="179"/>
      <c r="BV58" s="177"/>
      <c r="BW58" s="177"/>
      <c r="BX58" s="177"/>
      <c r="BY58" s="177"/>
      <c r="BZ58" s="177"/>
      <c r="CA58" s="177"/>
    </row>
    <row r="59" spans="1:79" s="98" customFormat="1" ht="30" customHeight="1" thickTop="1" x14ac:dyDescent="0.25">
      <c r="A59" s="588"/>
      <c r="B59" s="589"/>
      <c r="C59" s="668"/>
      <c r="D59" s="669" t="s">
        <v>159</v>
      </c>
      <c r="E59" s="670"/>
      <c r="F59" s="670"/>
      <c r="G59" s="671"/>
      <c r="H59" s="437">
        <v>21</v>
      </c>
      <c r="I59" s="425"/>
      <c r="J59" s="436">
        <f t="shared" si="7"/>
        <v>0</v>
      </c>
      <c r="K59" s="418"/>
      <c r="L59" s="179"/>
      <c r="M59" s="179"/>
      <c r="BV59" s="177"/>
      <c r="BW59" s="177"/>
      <c r="BX59" s="177"/>
      <c r="BY59" s="177"/>
      <c r="BZ59" s="177"/>
      <c r="CA59" s="177"/>
    </row>
    <row r="60" spans="1:79" s="98" customFormat="1" ht="30" customHeight="1" x14ac:dyDescent="0.25">
      <c r="A60" s="588"/>
      <c r="B60" s="589"/>
      <c r="C60" s="590"/>
      <c r="D60" s="669" t="s">
        <v>160</v>
      </c>
      <c r="E60" s="670"/>
      <c r="F60" s="670"/>
      <c r="G60" s="671"/>
      <c r="H60" s="423">
        <v>16</v>
      </c>
      <c r="I60" s="425"/>
      <c r="J60" s="431">
        <f t="shared" si="7"/>
        <v>0</v>
      </c>
      <c r="K60" s="427"/>
      <c r="L60" s="179"/>
      <c r="M60" s="179"/>
      <c r="BV60" s="177"/>
      <c r="BW60" s="177"/>
      <c r="BX60" s="177"/>
      <c r="BY60" s="177"/>
      <c r="BZ60" s="177"/>
      <c r="CA60" s="177"/>
    </row>
    <row r="61" spans="1:79" s="98" customFormat="1" ht="30" customHeight="1" thickBot="1" x14ac:dyDescent="0.3">
      <c r="A61" s="581"/>
      <c r="B61" s="582"/>
      <c r="C61" s="583"/>
      <c r="D61" s="603" t="s">
        <v>161</v>
      </c>
      <c r="E61" s="604"/>
      <c r="F61" s="604"/>
      <c r="G61" s="672"/>
      <c r="H61" s="419">
        <v>8</v>
      </c>
      <c r="I61" s="429"/>
      <c r="J61" s="421">
        <f t="shared" si="7"/>
        <v>0</v>
      </c>
      <c r="K61" s="422"/>
      <c r="L61" s="179"/>
      <c r="M61" s="179"/>
      <c r="BV61" s="177"/>
      <c r="BW61" s="177"/>
      <c r="BX61" s="177"/>
      <c r="BY61" s="177"/>
      <c r="BZ61" s="177"/>
      <c r="CA61" s="177"/>
    </row>
    <row r="62" spans="1:79" s="98" customFormat="1" ht="30" customHeight="1" thickTop="1" thickBot="1" x14ac:dyDescent="0.3">
      <c r="A62" s="578" t="s">
        <v>162</v>
      </c>
      <c r="B62" s="579"/>
      <c r="C62" s="580"/>
      <c r="D62" s="600" t="s">
        <v>158</v>
      </c>
      <c r="E62" s="601"/>
      <c r="F62" s="601"/>
      <c r="G62" s="602"/>
      <c r="H62" s="437">
        <v>10</v>
      </c>
      <c r="I62" s="425"/>
      <c r="J62" s="436">
        <f t="shared" si="7"/>
        <v>0</v>
      </c>
      <c r="K62" s="418"/>
      <c r="L62" s="179"/>
      <c r="M62" s="179"/>
      <c r="BV62" s="177"/>
      <c r="BW62" s="177"/>
      <c r="BX62" s="177"/>
      <c r="BY62" s="177"/>
      <c r="BZ62" s="177"/>
      <c r="CA62" s="177"/>
    </row>
    <row r="63" spans="1:79" s="98" customFormat="1" ht="30" customHeight="1" thickTop="1" x14ac:dyDescent="0.25">
      <c r="A63" s="588"/>
      <c r="B63" s="589"/>
      <c r="C63" s="590"/>
      <c r="D63" s="669" t="s">
        <v>159</v>
      </c>
      <c r="E63" s="670"/>
      <c r="F63" s="670"/>
      <c r="G63" s="671"/>
      <c r="H63" s="437">
        <v>6</v>
      </c>
      <c r="I63" s="425"/>
      <c r="J63" s="436">
        <f t="shared" si="7"/>
        <v>0</v>
      </c>
      <c r="K63" s="418"/>
      <c r="L63" s="179"/>
      <c r="M63" s="179"/>
      <c r="BV63" s="177"/>
      <c r="BW63" s="177"/>
      <c r="BX63" s="177"/>
      <c r="BY63" s="177"/>
      <c r="BZ63" s="177"/>
      <c r="CA63" s="177"/>
    </row>
    <row r="64" spans="1:79" s="98" customFormat="1" ht="30" customHeight="1" x14ac:dyDescent="0.25">
      <c r="A64" s="588"/>
      <c r="B64" s="589"/>
      <c r="C64" s="590"/>
      <c r="D64" s="594" t="s">
        <v>160</v>
      </c>
      <c r="E64" s="595"/>
      <c r="F64" s="595"/>
      <c r="G64" s="596"/>
      <c r="H64" s="423">
        <v>4</v>
      </c>
      <c r="I64" s="425"/>
      <c r="J64" s="431">
        <f t="shared" si="7"/>
        <v>0</v>
      </c>
      <c r="K64" s="427"/>
      <c r="L64" s="179"/>
      <c r="M64" s="179"/>
      <c r="BV64" s="177"/>
      <c r="BW64" s="177"/>
      <c r="BX64" s="177"/>
      <c r="BY64" s="177"/>
      <c r="BZ64" s="177"/>
      <c r="CA64" s="177"/>
    </row>
    <row r="65" spans="1:79" s="98" customFormat="1" ht="30" customHeight="1" thickBot="1" x14ac:dyDescent="0.3">
      <c r="A65" s="581"/>
      <c r="B65" s="582"/>
      <c r="C65" s="583"/>
      <c r="D65" s="603" t="s">
        <v>161</v>
      </c>
      <c r="E65" s="604"/>
      <c r="F65" s="604"/>
      <c r="G65" s="672"/>
      <c r="H65" s="419">
        <v>2</v>
      </c>
      <c r="I65" s="420"/>
      <c r="J65" s="421">
        <f t="shared" si="7"/>
        <v>0</v>
      </c>
      <c r="K65" s="422"/>
      <c r="L65" s="179"/>
      <c r="M65" s="179"/>
      <c r="BV65" s="177"/>
      <c r="BW65" s="177"/>
      <c r="BX65" s="177"/>
      <c r="BY65" s="177"/>
      <c r="BZ65" s="177"/>
      <c r="CA65" s="177"/>
    </row>
    <row r="66" spans="1:79" s="98" customFormat="1" ht="30" customHeight="1" thickTop="1" thickBot="1" x14ac:dyDescent="0.3">
      <c r="A66" s="607" t="s">
        <v>163</v>
      </c>
      <c r="B66" s="608"/>
      <c r="C66" s="609"/>
      <c r="D66" s="610" t="s">
        <v>164</v>
      </c>
      <c r="E66" s="611"/>
      <c r="F66" s="611"/>
      <c r="G66" s="612"/>
      <c r="H66" s="439">
        <v>33</v>
      </c>
      <c r="I66" s="433"/>
      <c r="J66" s="440">
        <f t="shared" si="7"/>
        <v>0</v>
      </c>
      <c r="K66" s="422"/>
      <c r="L66" s="179"/>
      <c r="M66" s="179"/>
      <c r="BV66" s="177"/>
      <c r="BW66" s="177"/>
      <c r="BX66" s="177"/>
      <c r="BY66" s="177"/>
      <c r="BZ66" s="177"/>
      <c r="CA66" s="177"/>
    </row>
    <row r="67" spans="1:79" s="184" customFormat="1" ht="30" customHeight="1" thickTop="1" thickBot="1" x14ac:dyDescent="0.3">
      <c r="A67" s="613" t="s">
        <v>237</v>
      </c>
      <c r="B67" s="614"/>
      <c r="C67" s="614"/>
      <c r="D67" s="614"/>
      <c r="E67" s="614"/>
      <c r="F67" s="614"/>
      <c r="G67" s="615"/>
      <c r="H67" s="527" t="s">
        <v>2</v>
      </c>
      <c r="I67" s="527" t="s">
        <v>3</v>
      </c>
      <c r="J67" s="527" t="s">
        <v>4</v>
      </c>
      <c r="K67" s="529" t="s">
        <v>26</v>
      </c>
      <c r="L67" s="401"/>
      <c r="M67" s="401"/>
      <c r="BV67" s="402"/>
      <c r="BW67" s="402"/>
      <c r="BX67" s="402"/>
      <c r="BY67" s="402"/>
      <c r="BZ67" s="402"/>
      <c r="CA67" s="402"/>
    </row>
    <row r="68" spans="1:79" s="98" customFormat="1" ht="30" customHeight="1" thickTop="1" x14ac:dyDescent="0.25">
      <c r="A68" s="578" t="s">
        <v>165</v>
      </c>
      <c r="B68" s="579"/>
      <c r="C68" s="580"/>
      <c r="D68" s="591" t="s">
        <v>166</v>
      </c>
      <c r="E68" s="592"/>
      <c r="F68" s="592"/>
      <c r="G68" s="593"/>
      <c r="H68" s="437">
        <v>45</v>
      </c>
      <c r="I68" s="425"/>
      <c r="J68" s="431">
        <f t="shared" si="7"/>
        <v>0</v>
      </c>
      <c r="K68" s="418"/>
      <c r="L68" s="179"/>
      <c r="M68" s="179"/>
      <c r="BV68" s="177"/>
      <c r="BW68" s="177"/>
      <c r="BX68" s="177"/>
      <c r="BY68" s="177"/>
      <c r="BZ68" s="177"/>
      <c r="CA68" s="177"/>
    </row>
    <row r="69" spans="1:79" s="98" customFormat="1" ht="30" customHeight="1" x14ac:dyDescent="0.25">
      <c r="A69" s="588"/>
      <c r="B69" s="589"/>
      <c r="C69" s="590"/>
      <c r="D69" s="594" t="s">
        <v>167</v>
      </c>
      <c r="E69" s="595"/>
      <c r="F69" s="595"/>
      <c r="G69" s="596"/>
      <c r="H69" s="423">
        <v>30</v>
      </c>
      <c r="I69" s="425"/>
      <c r="J69" s="441">
        <f t="shared" si="7"/>
        <v>0</v>
      </c>
      <c r="K69" s="427"/>
      <c r="L69" s="179"/>
      <c r="M69" s="179"/>
      <c r="BV69" s="177"/>
      <c r="BW69" s="177"/>
      <c r="BX69" s="177"/>
      <c r="BY69" s="177"/>
      <c r="BZ69" s="177"/>
      <c r="CA69" s="177"/>
    </row>
    <row r="70" spans="1:79" s="98" customFormat="1" ht="30" customHeight="1" thickBot="1" x14ac:dyDescent="0.3">
      <c r="A70" s="588"/>
      <c r="B70" s="589"/>
      <c r="C70" s="590"/>
      <c r="D70" s="597" t="s">
        <v>168</v>
      </c>
      <c r="E70" s="598"/>
      <c r="F70" s="598"/>
      <c r="G70" s="599"/>
      <c r="H70" s="423">
        <v>20</v>
      </c>
      <c r="I70" s="429"/>
      <c r="J70" s="442">
        <f t="shared" si="7"/>
        <v>0</v>
      </c>
      <c r="K70" s="422"/>
      <c r="L70" s="179"/>
      <c r="M70" s="179"/>
      <c r="BV70" s="177"/>
      <c r="BW70" s="177"/>
      <c r="BX70" s="177"/>
      <c r="BY70" s="177"/>
      <c r="BZ70" s="177"/>
      <c r="CA70" s="177"/>
    </row>
    <row r="71" spans="1:79" s="98" customFormat="1" ht="30" customHeight="1" thickTop="1" x14ac:dyDescent="0.25">
      <c r="A71" s="578" t="s">
        <v>169</v>
      </c>
      <c r="B71" s="579"/>
      <c r="C71" s="580"/>
      <c r="D71" s="600" t="s">
        <v>170</v>
      </c>
      <c r="E71" s="601"/>
      <c r="F71" s="601"/>
      <c r="G71" s="602"/>
      <c r="H71" s="415">
        <v>70</v>
      </c>
      <c r="I71" s="425"/>
      <c r="J71" s="431">
        <f t="shared" si="7"/>
        <v>0</v>
      </c>
      <c r="K71" s="418"/>
      <c r="L71" s="179"/>
      <c r="M71" s="179"/>
      <c r="BV71" s="177"/>
      <c r="BW71" s="177"/>
      <c r="BX71" s="177"/>
      <c r="BY71" s="177"/>
      <c r="BZ71" s="177"/>
      <c r="CA71" s="177"/>
    </row>
    <row r="72" spans="1:79" s="98" customFormat="1" ht="30" customHeight="1" x14ac:dyDescent="0.25">
      <c r="A72" s="588"/>
      <c r="B72" s="589"/>
      <c r="C72" s="590"/>
      <c r="D72" s="594" t="s">
        <v>171</v>
      </c>
      <c r="E72" s="595"/>
      <c r="F72" s="595"/>
      <c r="G72" s="596"/>
      <c r="H72" s="443">
        <v>60</v>
      </c>
      <c r="I72" s="425"/>
      <c r="J72" s="426">
        <f t="shared" si="7"/>
        <v>0</v>
      </c>
      <c r="K72" s="427"/>
      <c r="L72" s="179"/>
      <c r="M72" s="179"/>
      <c r="BV72" s="177"/>
      <c r="BW72" s="177"/>
      <c r="BX72" s="177"/>
      <c r="BY72" s="177"/>
      <c r="BZ72" s="177"/>
      <c r="CA72" s="177"/>
    </row>
    <row r="73" spans="1:79" s="98" customFormat="1" ht="30" customHeight="1" x14ac:dyDescent="0.25">
      <c r="A73" s="588"/>
      <c r="B73" s="589"/>
      <c r="C73" s="590"/>
      <c r="D73" s="594" t="s">
        <v>172</v>
      </c>
      <c r="E73" s="595"/>
      <c r="F73" s="595"/>
      <c r="G73" s="596"/>
      <c r="H73" s="443">
        <v>45</v>
      </c>
      <c r="I73" s="425"/>
      <c r="J73" s="424">
        <f t="shared" si="7"/>
        <v>0</v>
      </c>
      <c r="K73" s="427"/>
      <c r="L73" s="179"/>
      <c r="M73" s="179"/>
      <c r="BV73" s="177"/>
      <c r="BW73" s="177"/>
      <c r="BX73" s="177"/>
      <c r="BY73" s="177"/>
      <c r="BZ73" s="177"/>
      <c r="CA73" s="177"/>
    </row>
    <row r="74" spans="1:79" s="98" customFormat="1" ht="30" customHeight="1" thickBot="1" x14ac:dyDescent="0.3">
      <c r="A74" s="588"/>
      <c r="B74" s="589"/>
      <c r="C74" s="590"/>
      <c r="D74" s="597" t="s">
        <v>173</v>
      </c>
      <c r="E74" s="598"/>
      <c r="F74" s="598"/>
      <c r="G74" s="599"/>
      <c r="H74" s="419">
        <v>28</v>
      </c>
      <c r="I74" s="429"/>
      <c r="J74" s="421">
        <f t="shared" si="7"/>
        <v>0</v>
      </c>
      <c r="K74" s="422"/>
      <c r="L74" s="179"/>
      <c r="M74" s="179"/>
      <c r="BV74" s="177"/>
      <c r="BW74" s="177"/>
      <c r="BX74" s="177"/>
      <c r="BY74" s="177"/>
      <c r="BZ74" s="177"/>
      <c r="CA74" s="177"/>
    </row>
    <row r="75" spans="1:79" s="98" customFormat="1" ht="30" customHeight="1" thickTop="1" x14ac:dyDescent="0.25">
      <c r="A75" s="578" t="s">
        <v>174</v>
      </c>
      <c r="B75" s="579"/>
      <c r="C75" s="580"/>
      <c r="D75" s="591" t="s">
        <v>166</v>
      </c>
      <c r="E75" s="592"/>
      <c r="F75" s="592"/>
      <c r="G75" s="593"/>
      <c r="H75" s="437">
        <v>75</v>
      </c>
      <c r="I75" s="425"/>
      <c r="J75" s="444">
        <f t="shared" si="7"/>
        <v>0</v>
      </c>
      <c r="K75" s="418"/>
      <c r="L75" s="179"/>
      <c r="M75" s="179"/>
      <c r="BV75" s="177"/>
      <c r="BW75" s="177"/>
      <c r="BX75" s="177"/>
      <c r="BY75" s="177"/>
      <c r="BZ75" s="177"/>
      <c r="CA75" s="177"/>
    </row>
    <row r="76" spans="1:79" s="98" customFormat="1" ht="30" customHeight="1" x14ac:dyDescent="0.25">
      <c r="A76" s="588"/>
      <c r="B76" s="589"/>
      <c r="C76" s="590"/>
      <c r="D76" s="594" t="s">
        <v>167</v>
      </c>
      <c r="E76" s="595"/>
      <c r="F76" s="595"/>
      <c r="G76" s="596"/>
      <c r="H76" s="423">
        <v>50</v>
      </c>
      <c r="I76" s="425"/>
      <c r="J76" s="445">
        <f t="shared" si="7"/>
        <v>0</v>
      </c>
      <c r="K76" s="427"/>
      <c r="L76" s="179"/>
      <c r="M76" s="179"/>
      <c r="BV76" s="177"/>
      <c r="BW76" s="177"/>
      <c r="BX76" s="177"/>
      <c r="BY76" s="177"/>
      <c r="BZ76" s="177"/>
      <c r="CA76" s="177"/>
    </row>
    <row r="77" spans="1:79" s="98" customFormat="1" ht="30" customHeight="1" thickBot="1" x14ac:dyDescent="0.3">
      <c r="A77" s="588"/>
      <c r="B77" s="589"/>
      <c r="C77" s="590"/>
      <c r="D77" s="597" t="s">
        <v>175</v>
      </c>
      <c r="E77" s="598"/>
      <c r="F77" s="598"/>
      <c r="G77" s="599"/>
      <c r="H77" s="423">
        <v>35</v>
      </c>
      <c r="I77" s="425"/>
      <c r="J77" s="445">
        <f t="shared" si="7"/>
        <v>0</v>
      </c>
      <c r="K77" s="427"/>
      <c r="L77" s="179"/>
      <c r="M77" s="179"/>
      <c r="BV77" s="177"/>
      <c r="BW77" s="177"/>
      <c r="BX77" s="177"/>
      <c r="BY77" s="177"/>
      <c r="BZ77" s="177"/>
      <c r="CA77" s="177"/>
    </row>
    <row r="78" spans="1:79" s="98" customFormat="1" ht="30" customHeight="1" thickTop="1" thickBot="1" x14ac:dyDescent="0.3">
      <c r="A78" s="581"/>
      <c r="B78" s="582"/>
      <c r="C78" s="583"/>
      <c r="D78" s="597" t="s">
        <v>176</v>
      </c>
      <c r="E78" s="598"/>
      <c r="F78" s="598"/>
      <c r="G78" s="599"/>
      <c r="H78" s="423">
        <v>25</v>
      </c>
      <c r="I78" s="425"/>
      <c r="J78" s="421">
        <f t="shared" si="7"/>
        <v>0</v>
      </c>
      <c r="K78" s="446"/>
      <c r="L78" s="179"/>
      <c r="M78" s="179"/>
      <c r="BV78" s="177"/>
      <c r="BW78" s="177"/>
      <c r="BX78" s="177"/>
      <c r="BY78" s="177"/>
      <c r="BZ78" s="177"/>
      <c r="CA78" s="177"/>
    </row>
    <row r="79" spans="1:79" s="98" customFormat="1" ht="30" customHeight="1" thickTop="1" x14ac:dyDescent="0.25">
      <c r="A79" s="578" t="s">
        <v>177</v>
      </c>
      <c r="B79" s="579"/>
      <c r="C79" s="580"/>
      <c r="D79" s="584" t="s">
        <v>178</v>
      </c>
      <c r="E79" s="585"/>
      <c r="F79" s="447"/>
      <c r="G79" s="448" t="s">
        <v>179</v>
      </c>
      <c r="H79" s="449">
        <v>1</v>
      </c>
      <c r="I79" s="425"/>
      <c r="J79" s="444">
        <f>H79*I79*F79</f>
        <v>0</v>
      </c>
      <c r="K79" s="450"/>
      <c r="L79" s="179"/>
      <c r="M79" s="179"/>
      <c r="BV79" s="177"/>
      <c r="BW79" s="177"/>
      <c r="BX79" s="177"/>
      <c r="BY79" s="177"/>
      <c r="BZ79" s="177"/>
      <c r="CA79" s="177"/>
    </row>
    <row r="80" spans="1:79" s="98" customFormat="1" ht="28.9" customHeight="1" thickBot="1" x14ac:dyDescent="0.3">
      <c r="A80" s="581"/>
      <c r="B80" s="582"/>
      <c r="C80" s="583"/>
      <c r="D80" s="586"/>
      <c r="E80" s="587"/>
      <c r="F80" s="451"/>
      <c r="G80" s="452" t="s">
        <v>179</v>
      </c>
      <c r="H80" s="453">
        <v>1</v>
      </c>
      <c r="I80" s="425"/>
      <c r="J80" s="442">
        <f>H80*I80*F80</f>
        <v>0</v>
      </c>
      <c r="K80" s="454"/>
      <c r="L80" s="179"/>
      <c r="M80" s="179"/>
      <c r="BV80" s="177"/>
      <c r="BW80" s="177"/>
      <c r="BX80" s="177"/>
      <c r="BY80" s="177"/>
      <c r="BZ80" s="177"/>
      <c r="CA80" s="177"/>
    </row>
    <row r="81" spans="1:79" s="98" customFormat="1" ht="0.6" customHeight="1" thickTop="1" thickBot="1" x14ac:dyDescent="0.3">
      <c r="A81" s="455"/>
      <c r="B81" s="456"/>
      <c r="C81" s="456"/>
      <c r="D81" s="457"/>
      <c r="E81" s="458"/>
      <c r="F81" s="458"/>
      <c r="G81" s="456"/>
      <c r="H81" s="459"/>
      <c r="I81" s="460"/>
      <c r="J81" s="461"/>
      <c r="K81" s="462"/>
      <c r="L81" s="179"/>
      <c r="M81" s="179"/>
      <c r="BV81" s="177"/>
      <c r="BW81" s="177"/>
      <c r="BX81" s="177"/>
      <c r="BY81" s="177"/>
      <c r="BZ81" s="177"/>
      <c r="CA81" s="177"/>
    </row>
    <row r="82" spans="1:79" s="404" customFormat="1" ht="30" customHeight="1" thickTop="1" thickBot="1" x14ac:dyDescent="0.25">
      <c r="A82" s="647" t="s">
        <v>238</v>
      </c>
      <c r="B82" s="648"/>
      <c r="C82" s="649"/>
      <c r="D82" s="398" t="s">
        <v>89</v>
      </c>
      <c r="E82" s="650" t="s">
        <v>240</v>
      </c>
      <c r="F82" s="651"/>
      <c r="G82" s="398" t="s">
        <v>239</v>
      </c>
      <c r="H82" s="399" t="s">
        <v>2</v>
      </c>
      <c r="I82" s="399" t="s">
        <v>3</v>
      </c>
      <c r="J82" s="399" t="s">
        <v>4</v>
      </c>
      <c r="K82" s="400" t="s">
        <v>90</v>
      </c>
      <c r="L82" s="403"/>
      <c r="M82" s="403"/>
      <c r="BV82" s="405"/>
      <c r="BW82" s="405"/>
      <c r="BX82" s="405"/>
      <c r="BY82" s="405"/>
      <c r="BZ82" s="405"/>
      <c r="CA82" s="405"/>
    </row>
    <row r="83" spans="1:79" s="98" customFormat="1" ht="30" customHeight="1" thickTop="1" x14ac:dyDescent="0.25">
      <c r="A83" s="652" t="s">
        <v>91</v>
      </c>
      <c r="B83" s="653"/>
      <c r="C83" s="654"/>
      <c r="D83" s="463"/>
      <c r="E83" s="655"/>
      <c r="F83" s="655"/>
      <c r="G83" s="464"/>
      <c r="H83" s="465">
        <v>14</v>
      </c>
      <c r="I83" s="425"/>
      <c r="J83" s="466">
        <f t="shared" ref="J83:J85" si="8">H83*I83</f>
        <v>0</v>
      </c>
      <c r="K83" s="467">
        <f>D83*E83</f>
        <v>0</v>
      </c>
      <c r="L83" s="179"/>
      <c r="M83" s="179"/>
      <c r="BV83" s="177"/>
      <c r="BW83" s="177"/>
      <c r="BX83" s="177"/>
      <c r="BY83" s="177"/>
      <c r="BZ83" s="177"/>
      <c r="CA83" s="177"/>
    </row>
    <row r="84" spans="1:79" s="98" customFormat="1" ht="30" customHeight="1" x14ac:dyDescent="0.25">
      <c r="A84" s="656" t="s">
        <v>92</v>
      </c>
      <c r="B84" s="657"/>
      <c r="C84" s="658"/>
      <c r="D84" s="468"/>
      <c r="E84" s="659"/>
      <c r="F84" s="659"/>
      <c r="G84" s="464"/>
      <c r="H84" s="469">
        <v>25</v>
      </c>
      <c r="I84" s="425"/>
      <c r="J84" s="470">
        <f t="shared" si="8"/>
        <v>0</v>
      </c>
      <c r="K84" s="467">
        <f t="shared" ref="K84:K85" si="9">D84*E84</f>
        <v>0</v>
      </c>
      <c r="L84" s="179"/>
      <c r="M84" s="179"/>
      <c r="BV84" s="177"/>
      <c r="BW84" s="177"/>
      <c r="BX84" s="177"/>
      <c r="BY84" s="177"/>
      <c r="BZ84" s="177"/>
      <c r="CA84" s="177"/>
    </row>
    <row r="85" spans="1:79" s="98" customFormat="1" ht="30" customHeight="1" x14ac:dyDescent="0.25">
      <c r="A85" s="660" t="s">
        <v>93</v>
      </c>
      <c r="B85" s="661"/>
      <c r="C85" s="661"/>
      <c r="D85" s="468"/>
      <c r="E85" s="659"/>
      <c r="F85" s="659"/>
      <c r="G85" s="464"/>
      <c r="H85" s="469">
        <v>14</v>
      </c>
      <c r="I85" s="471"/>
      <c r="J85" s="470">
        <f t="shared" si="8"/>
        <v>0</v>
      </c>
      <c r="K85" s="472">
        <f t="shared" si="9"/>
        <v>0</v>
      </c>
      <c r="L85" s="179"/>
      <c r="M85" s="179"/>
      <c r="BV85" s="177"/>
      <c r="BW85" s="177"/>
      <c r="BX85" s="177"/>
      <c r="BY85" s="177"/>
      <c r="BZ85" s="177"/>
      <c r="CA85" s="177"/>
    </row>
    <row r="86" spans="1:79" s="98" customFormat="1" ht="30" customHeight="1" thickBot="1" x14ac:dyDescent="0.3">
      <c r="A86" s="665" t="s">
        <v>123</v>
      </c>
      <c r="B86" s="666"/>
      <c r="C86" s="667"/>
      <c r="D86" s="473"/>
      <c r="E86" s="664"/>
      <c r="F86" s="664"/>
      <c r="G86" s="474"/>
      <c r="H86" s="475">
        <v>5</v>
      </c>
      <c r="I86" s="429"/>
      <c r="J86" s="476">
        <f t="shared" ref="J86" si="10">H86*I86</f>
        <v>0</v>
      </c>
      <c r="K86" s="477">
        <f t="shared" ref="K86" si="11">D86*E86</f>
        <v>0</v>
      </c>
      <c r="L86" s="179"/>
      <c r="M86" s="179"/>
      <c r="BV86" s="177"/>
      <c r="BW86" s="177"/>
      <c r="BX86" s="177"/>
      <c r="BY86" s="177"/>
      <c r="BZ86" s="177"/>
      <c r="CA86" s="177"/>
    </row>
    <row r="87" spans="1:79" s="98" customFormat="1" ht="30" customHeight="1" thickTop="1" thickBot="1" x14ac:dyDescent="0.3">
      <c r="A87" s="478"/>
      <c r="B87" s="479" t="s">
        <v>94</v>
      </c>
      <c r="C87" s="480"/>
      <c r="D87" s="480"/>
      <c r="E87" s="480"/>
      <c r="F87" s="480"/>
      <c r="G87" s="480"/>
      <c r="H87" s="379"/>
      <c r="I87" s="154" t="s">
        <v>98</v>
      </c>
      <c r="J87" s="662">
        <v>0</v>
      </c>
      <c r="K87" s="663"/>
      <c r="L87" s="179"/>
      <c r="M87" s="179"/>
      <c r="BV87" s="177"/>
      <c r="BW87" s="177"/>
      <c r="BX87" s="177"/>
      <c r="BY87" s="177"/>
      <c r="BZ87" s="177"/>
      <c r="CA87" s="177"/>
    </row>
    <row r="88" spans="1:79" s="98" customFormat="1" ht="30" customHeight="1" thickBot="1" x14ac:dyDescent="0.3">
      <c r="A88" s="478"/>
      <c r="B88" s="723" t="s">
        <v>241</v>
      </c>
      <c r="C88" s="724"/>
      <c r="D88" s="724"/>
      <c r="E88" s="724"/>
      <c r="F88" s="724"/>
      <c r="G88" s="724"/>
      <c r="H88" s="378"/>
      <c r="I88" s="155" t="s">
        <v>5</v>
      </c>
      <c r="J88" s="645">
        <f>IF(M37&lt;(0.5*J87),IF(M37&lt;100000,M37,100000),IF((0.5*J87)&lt;100000,(0.5*J87),100000))</f>
        <v>0</v>
      </c>
      <c r="K88" s="646"/>
      <c r="L88" s="179"/>
      <c r="M88" s="179"/>
      <c r="BV88" s="177"/>
      <c r="BW88" s="177"/>
      <c r="BX88" s="177"/>
      <c r="BY88" s="177"/>
      <c r="BZ88" s="177"/>
      <c r="CA88" s="177"/>
    </row>
    <row r="89" spans="1:79" s="98" customFormat="1" x14ac:dyDescent="0.2">
      <c r="B89" s="721"/>
      <c r="C89" s="722"/>
      <c r="D89" s="722"/>
      <c r="E89" s="722"/>
      <c r="F89" s="722"/>
      <c r="G89" s="722"/>
      <c r="H89" s="722"/>
      <c r="L89" s="179"/>
      <c r="M89" s="179"/>
      <c r="BV89" s="177"/>
      <c r="BW89" s="177"/>
      <c r="BX89" s="177"/>
      <c r="BY89" s="177"/>
      <c r="BZ89" s="177"/>
      <c r="CA89" s="177"/>
    </row>
    <row r="90" spans="1:79" s="98" customFormat="1" x14ac:dyDescent="0.2">
      <c r="L90" s="179"/>
      <c r="M90" s="179"/>
      <c r="BV90" s="177"/>
      <c r="BW90" s="177"/>
      <c r="BX90" s="177"/>
      <c r="BY90" s="177"/>
      <c r="BZ90" s="177"/>
      <c r="CA90" s="177"/>
    </row>
    <row r="91" spans="1:79" s="98" customFormat="1" x14ac:dyDescent="0.2">
      <c r="L91" s="179"/>
      <c r="M91" s="179"/>
      <c r="BV91" s="177"/>
      <c r="BW91" s="177"/>
      <c r="BX91" s="177"/>
      <c r="BY91" s="177"/>
      <c r="BZ91" s="177"/>
      <c r="CA91" s="177"/>
    </row>
    <row r="92" spans="1:79" s="98" customFormat="1" x14ac:dyDescent="0.2">
      <c r="A92" s="104" t="s">
        <v>64</v>
      </c>
      <c r="L92" s="179"/>
      <c r="M92" s="179"/>
      <c r="BV92" s="177"/>
      <c r="BW92" s="177"/>
      <c r="BX92" s="177"/>
      <c r="BY92" s="177"/>
      <c r="BZ92" s="177"/>
      <c r="CA92" s="177"/>
    </row>
    <row r="93" spans="1:79" s="98" customFormat="1" x14ac:dyDescent="0.2">
      <c r="A93" s="104" t="s">
        <v>62</v>
      </c>
      <c r="L93" s="179"/>
      <c r="M93" s="179"/>
      <c r="BV93" s="177"/>
      <c r="BW93" s="177"/>
      <c r="BX93" s="177"/>
      <c r="BY93" s="177"/>
      <c r="BZ93" s="177"/>
      <c r="CA93" s="177"/>
    </row>
    <row r="94" spans="1:79" s="98" customFormat="1" x14ac:dyDescent="0.2">
      <c r="A94" s="104" t="s">
        <v>63</v>
      </c>
      <c r="L94" s="179"/>
      <c r="M94" s="179"/>
      <c r="BV94" s="177"/>
      <c r="BW94" s="177"/>
      <c r="BX94" s="177"/>
      <c r="BY94" s="177"/>
      <c r="BZ94" s="177"/>
      <c r="CA94" s="177"/>
    </row>
    <row r="95" spans="1:79" s="98" customFormat="1" x14ac:dyDescent="0.2">
      <c r="L95" s="179"/>
      <c r="M95" s="179"/>
      <c r="BV95" s="177"/>
      <c r="BW95" s="177"/>
      <c r="BX95" s="177"/>
      <c r="BY95" s="177"/>
      <c r="BZ95" s="177"/>
      <c r="CA95" s="177"/>
    </row>
    <row r="96" spans="1:79" s="98" customFormat="1" x14ac:dyDescent="0.2">
      <c r="L96" s="179"/>
      <c r="M96" s="179"/>
      <c r="BV96" s="177"/>
      <c r="BW96" s="177"/>
      <c r="BX96" s="177"/>
      <c r="BY96" s="177"/>
      <c r="BZ96" s="177"/>
      <c r="CA96" s="177"/>
    </row>
    <row r="97" spans="2:79" s="98" customFormat="1" x14ac:dyDescent="0.2">
      <c r="L97" s="179"/>
      <c r="M97" s="179"/>
      <c r="BV97" s="177"/>
      <c r="BW97" s="177"/>
      <c r="BX97" s="177"/>
      <c r="BY97" s="177"/>
      <c r="BZ97" s="177"/>
      <c r="CA97" s="177"/>
    </row>
    <row r="98" spans="2:79" s="98" customFormat="1" x14ac:dyDescent="0.2">
      <c r="L98" s="179"/>
      <c r="M98" s="179"/>
      <c r="BV98" s="177"/>
      <c r="BW98" s="177"/>
      <c r="BX98" s="177"/>
      <c r="BY98" s="177"/>
      <c r="BZ98" s="177"/>
      <c r="CA98" s="177"/>
    </row>
    <row r="99" spans="2:79" s="98" customFormat="1" x14ac:dyDescent="0.2">
      <c r="L99" s="179"/>
      <c r="M99" s="179"/>
      <c r="BV99" s="177"/>
      <c r="BW99" s="177"/>
      <c r="BX99" s="177"/>
      <c r="BY99" s="177"/>
      <c r="BZ99" s="177"/>
      <c r="CA99" s="177"/>
    </row>
    <row r="100" spans="2:79" s="98" customFormat="1" x14ac:dyDescent="0.2">
      <c r="B100" s="98" t="str">
        <f t="shared" ref="B100" si="12">CONCATENATE(D26,G26)</f>
        <v/>
      </c>
      <c r="L100" s="179"/>
      <c r="M100" s="179"/>
      <c r="BV100" s="177"/>
      <c r="BW100" s="177"/>
      <c r="BX100" s="177"/>
      <c r="BY100" s="177"/>
      <c r="BZ100" s="177"/>
      <c r="CA100" s="177"/>
    </row>
    <row r="101" spans="2:79" s="98" customFormat="1" x14ac:dyDescent="0.2">
      <c r="L101" s="179"/>
      <c r="M101" s="179"/>
      <c r="BV101" s="177"/>
      <c r="BW101" s="177"/>
      <c r="BX101" s="177"/>
      <c r="BY101" s="177"/>
      <c r="BZ101" s="177"/>
      <c r="CA101" s="177"/>
    </row>
    <row r="102" spans="2:79" s="98" customFormat="1" x14ac:dyDescent="0.2">
      <c r="L102" s="179"/>
      <c r="M102" s="179"/>
      <c r="BV102" s="177"/>
      <c r="BW102" s="177"/>
      <c r="BX102" s="177"/>
      <c r="BY102" s="177"/>
      <c r="BZ102" s="177"/>
      <c r="CA102" s="177"/>
    </row>
    <row r="103" spans="2:79" s="98" customFormat="1" x14ac:dyDescent="0.2">
      <c r="L103" s="179"/>
      <c r="M103" s="179"/>
      <c r="BV103" s="177"/>
      <c r="BW103" s="177"/>
      <c r="BX103" s="177"/>
      <c r="BY103" s="177"/>
      <c r="BZ103" s="177"/>
      <c r="CA103" s="177"/>
    </row>
    <row r="104" spans="2:79" s="98" customFormat="1" x14ac:dyDescent="0.2">
      <c r="L104" s="179"/>
      <c r="M104" s="179"/>
      <c r="BV104" s="177"/>
      <c r="BW104" s="177"/>
      <c r="BX104" s="177"/>
      <c r="BY104" s="177"/>
      <c r="BZ104" s="177"/>
      <c r="CA104" s="177"/>
    </row>
    <row r="105" spans="2:79" s="98" customFormat="1" x14ac:dyDescent="0.2">
      <c r="L105" s="179"/>
      <c r="M105" s="179"/>
      <c r="BV105" s="177"/>
      <c r="BW105" s="177"/>
      <c r="BX105" s="177"/>
      <c r="BY105" s="177"/>
      <c r="BZ105" s="177"/>
      <c r="CA105" s="177"/>
    </row>
    <row r="106" spans="2:79" s="98" customFormat="1" x14ac:dyDescent="0.2">
      <c r="L106" s="179"/>
      <c r="M106" s="179"/>
      <c r="BV106" s="177"/>
      <c r="BW106" s="177"/>
      <c r="BX106" s="177"/>
      <c r="BY106" s="177"/>
      <c r="BZ106" s="177"/>
      <c r="CA106" s="177"/>
    </row>
    <row r="107" spans="2:79" s="98" customFormat="1" x14ac:dyDescent="0.2">
      <c r="L107" s="179"/>
      <c r="M107" s="179"/>
      <c r="BV107" s="177"/>
      <c r="BW107" s="177"/>
      <c r="BX107" s="177"/>
      <c r="BY107" s="177"/>
      <c r="BZ107" s="177"/>
      <c r="CA107" s="177"/>
    </row>
    <row r="108" spans="2:79" s="98" customFormat="1" x14ac:dyDescent="0.2">
      <c r="L108" s="179"/>
      <c r="M108" s="179"/>
      <c r="BV108" s="177"/>
      <c r="BW108" s="177"/>
      <c r="BX108" s="177"/>
      <c r="BY108" s="177"/>
      <c r="BZ108" s="177"/>
      <c r="CA108" s="177"/>
    </row>
    <row r="109" spans="2:79" s="98" customFormat="1" x14ac:dyDescent="0.2">
      <c r="L109" s="179"/>
      <c r="M109" s="179"/>
      <c r="BV109" s="177"/>
      <c r="BW109" s="177"/>
      <c r="BX109" s="177"/>
      <c r="BY109" s="177"/>
      <c r="BZ109" s="177"/>
      <c r="CA109" s="177"/>
    </row>
    <row r="110" spans="2:79" s="98" customFormat="1" x14ac:dyDescent="0.2">
      <c r="L110" s="179"/>
      <c r="M110" s="179"/>
      <c r="BV110" s="177"/>
      <c r="BW110" s="177"/>
      <c r="BX110" s="177"/>
      <c r="BY110" s="177"/>
      <c r="BZ110" s="177"/>
      <c r="CA110" s="177"/>
    </row>
    <row r="111" spans="2:79" s="98" customFormat="1" x14ac:dyDescent="0.2">
      <c r="L111" s="179"/>
      <c r="M111" s="179"/>
      <c r="BV111" s="177"/>
      <c r="BW111" s="177"/>
      <c r="BX111" s="177"/>
      <c r="BY111" s="177"/>
      <c r="BZ111" s="177"/>
      <c r="CA111" s="177"/>
    </row>
    <row r="112" spans="2:79" s="98" customFormat="1" x14ac:dyDescent="0.2">
      <c r="L112" s="179"/>
      <c r="M112" s="179"/>
      <c r="BV112" s="177"/>
      <c r="BW112" s="177"/>
      <c r="BX112" s="177"/>
      <c r="BY112" s="177"/>
      <c r="BZ112" s="177"/>
      <c r="CA112" s="177"/>
    </row>
    <row r="113" spans="12:79" s="98" customFormat="1" x14ac:dyDescent="0.2">
      <c r="L113" s="179"/>
      <c r="M113" s="179"/>
      <c r="BV113" s="177"/>
      <c r="BW113" s="177"/>
      <c r="BX113" s="177"/>
      <c r="BY113" s="177"/>
      <c r="BZ113" s="177"/>
      <c r="CA113" s="177"/>
    </row>
    <row r="114" spans="12:79" s="98" customFormat="1" x14ac:dyDescent="0.2">
      <c r="L114" s="179"/>
      <c r="M114" s="179"/>
      <c r="BV114" s="177"/>
      <c r="BW114" s="177"/>
      <c r="BX114" s="177"/>
      <c r="BY114" s="177"/>
      <c r="BZ114" s="177"/>
      <c r="CA114" s="177"/>
    </row>
    <row r="115" spans="12:79" s="98" customFormat="1" x14ac:dyDescent="0.2">
      <c r="L115" s="179"/>
      <c r="M115" s="179"/>
      <c r="BV115" s="177"/>
      <c r="BW115" s="177"/>
      <c r="BX115" s="177"/>
      <c r="BY115" s="177"/>
      <c r="BZ115" s="177"/>
      <c r="CA115" s="177"/>
    </row>
    <row r="116" spans="12:79" s="98" customFormat="1" x14ac:dyDescent="0.2">
      <c r="L116" s="179"/>
      <c r="M116" s="179"/>
      <c r="BV116" s="177"/>
      <c r="BW116" s="177"/>
      <c r="BX116" s="177"/>
      <c r="BY116" s="177"/>
      <c r="BZ116" s="177"/>
      <c r="CA116" s="177"/>
    </row>
    <row r="117" spans="12:79" s="98" customFormat="1" x14ac:dyDescent="0.2">
      <c r="L117" s="179"/>
      <c r="M117" s="179"/>
      <c r="BV117" s="177"/>
      <c r="BW117" s="177"/>
      <c r="BX117" s="177"/>
      <c r="BY117" s="177"/>
      <c r="BZ117" s="177"/>
      <c r="CA117" s="177"/>
    </row>
    <row r="118" spans="12:79" s="98" customFormat="1" x14ac:dyDescent="0.2">
      <c r="L118" s="179"/>
      <c r="M118" s="179"/>
      <c r="BV118" s="177"/>
      <c r="BW118" s="177"/>
      <c r="BX118" s="177"/>
      <c r="BY118" s="177"/>
      <c r="BZ118" s="177"/>
      <c r="CA118" s="177"/>
    </row>
    <row r="119" spans="12:79" s="98" customFormat="1" x14ac:dyDescent="0.2">
      <c r="L119" s="179"/>
      <c r="M119" s="179"/>
      <c r="BV119" s="177"/>
      <c r="BW119" s="177"/>
      <c r="BX119" s="177"/>
      <c r="BY119" s="177"/>
      <c r="BZ119" s="177"/>
      <c r="CA119" s="177"/>
    </row>
    <row r="120" spans="12:79" s="98" customFormat="1" x14ac:dyDescent="0.2">
      <c r="L120" s="179"/>
      <c r="M120" s="179"/>
      <c r="BV120" s="177"/>
      <c r="BW120" s="177"/>
      <c r="BX120" s="177"/>
      <c r="BY120" s="177"/>
      <c r="BZ120" s="177"/>
      <c r="CA120" s="177"/>
    </row>
    <row r="121" spans="12:79" s="98" customFormat="1" x14ac:dyDescent="0.2">
      <c r="L121" s="179"/>
      <c r="M121" s="179"/>
      <c r="BV121" s="177"/>
      <c r="BW121" s="177"/>
      <c r="BX121" s="177"/>
      <c r="BY121" s="177"/>
      <c r="BZ121" s="177"/>
      <c r="CA121" s="177"/>
    </row>
    <row r="122" spans="12:79" s="98" customFormat="1" x14ac:dyDescent="0.2">
      <c r="L122" s="179"/>
      <c r="M122" s="179"/>
      <c r="BV122" s="177"/>
      <c r="BW122" s="177"/>
      <c r="BX122" s="177"/>
      <c r="BY122" s="177"/>
      <c r="BZ122" s="177"/>
      <c r="CA122" s="177"/>
    </row>
    <row r="123" spans="12:79" s="98" customFormat="1" x14ac:dyDescent="0.2">
      <c r="L123" s="179"/>
      <c r="M123" s="179"/>
      <c r="BV123" s="177"/>
      <c r="BW123" s="177"/>
      <c r="BX123" s="177"/>
      <c r="BY123" s="177"/>
      <c r="BZ123" s="177"/>
      <c r="CA123" s="177"/>
    </row>
    <row r="124" spans="12:79" s="98" customFormat="1" x14ac:dyDescent="0.2">
      <c r="L124" s="179"/>
      <c r="M124" s="179"/>
      <c r="BV124" s="177"/>
      <c r="BW124" s="177"/>
      <c r="BX124" s="177"/>
      <c r="BY124" s="177"/>
      <c r="BZ124" s="177"/>
      <c r="CA124" s="177"/>
    </row>
    <row r="125" spans="12:79" s="98" customFormat="1" x14ac:dyDescent="0.2">
      <c r="L125" s="179"/>
      <c r="M125" s="179"/>
      <c r="BV125" s="177"/>
      <c r="BW125" s="177"/>
      <c r="BX125" s="177"/>
      <c r="BY125" s="177"/>
      <c r="BZ125" s="177"/>
      <c r="CA125" s="177"/>
    </row>
    <row r="126" spans="12:79" s="98" customFormat="1" x14ac:dyDescent="0.2">
      <c r="L126" s="179"/>
      <c r="M126" s="179"/>
      <c r="BV126" s="177"/>
      <c r="BW126" s="177"/>
      <c r="BX126" s="177"/>
      <c r="BY126" s="177"/>
      <c r="BZ126" s="177"/>
      <c r="CA126" s="177"/>
    </row>
    <row r="127" spans="12:79" s="98" customFormat="1" x14ac:dyDescent="0.2">
      <c r="L127" s="179"/>
      <c r="M127" s="179"/>
      <c r="BV127" s="177"/>
      <c r="BW127" s="177"/>
      <c r="BX127" s="177"/>
      <c r="BY127" s="177"/>
      <c r="BZ127" s="177"/>
      <c r="CA127" s="177"/>
    </row>
    <row r="128" spans="12:79" s="98" customFormat="1" x14ac:dyDescent="0.2">
      <c r="L128" s="179"/>
      <c r="M128" s="179"/>
      <c r="BV128" s="177"/>
      <c r="BW128" s="177"/>
      <c r="BX128" s="177"/>
      <c r="BY128" s="177"/>
      <c r="BZ128" s="177"/>
      <c r="CA128" s="177"/>
    </row>
    <row r="129" spans="12:79" s="98" customFormat="1" x14ac:dyDescent="0.2">
      <c r="L129" s="179"/>
      <c r="M129" s="179"/>
      <c r="BV129" s="177"/>
      <c r="BW129" s="177"/>
      <c r="BX129" s="177"/>
      <c r="BY129" s="177"/>
      <c r="BZ129" s="177"/>
      <c r="CA129" s="177"/>
    </row>
    <row r="130" spans="12:79" s="98" customFormat="1" x14ac:dyDescent="0.2">
      <c r="L130" s="179"/>
      <c r="M130" s="179"/>
      <c r="BV130" s="177"/>
      <c r="BW130" s="177"/>
      <c r="BX130" s="177"/>
      <c r="BY130" s="177"/>
      <c r="BZ130" s="177"/>
      <c r="CA130" s="177"/>
    </row>
    <row r="131" spans="12:79" s="98" customFormat="1" x14ac:dyDescent="0.2">
      <c r="L131" s="179"/>
      <c r="M131" s="179"/>
      <c r="BV131" s="177"/>
      <c r="BW131" s="177"/>
      <c r="BX131" s="177"/>
      <c r="BY131" s="177"/>
      <c r="BZ131" s="177"/>
      <c r="CA131" s="177"/>
    </row>
    <row r="132" spans="12:79" s="98" customFormat="1" x14ac:dyDescent="0.2">
      <c r="L132" s="179"/>
      <c r="M132" s="179"/>
      <c r="BV132" s="177"/>
      <c r="BW132" s="177"/>
      <c r="BX132" s="177"/>
      <c r="BY132" s="177"/>
      <c r="BZ132" s="177"/>
      <c r="CA132" s="177"/>
    </row>
    <row r="133" spans="12:79" s="98" customFormat="1" x14ac:dyDescent="0.2">
      <c r="L133" s="179"/>
      <c r="M133" s="179"/>
      <c r="BV133" s="177"/>
      <c r="BW133" s="177"/>
      <c r="BX133" s="177"/>
      <c r="BY133" s="177"/>
      <c r="BZ133" s="177"/>
      <c r="CA133" s="177"/>
    </row>
    <row r="134" spans="12:79" s="98" customFormat="1" x14ac:dyDescent="0.2">
      <c r="L134" s="179"/>
      <c r="M134" s="179"/>
      <c r="BV134" s="177"/>
      <c r="BW134" s="177"/>
      <c r="BX134" s="177"/>
      <c r="BY134" s="177"/>
      <c r="BZ134" s="177"/>
      <c r="CA134" s="177"/>
    </row>
    <row r="135" spans="12:79" s="98" customFormat="1" x14ac:dyDescent="0.2">
      <c r="L135" s="179"/>
      <c r="M135" s="179"/>
      <c r="BV135" s="177"/>
      <c r="BW135" s="177"/>
      <c r="BX135" s="177"/>
      <c r="BY135" s="177"/>
      <c r="BZ135" s="177"/>
      <c r="CA135" s="177"/>
    </row>
    <row r="136" spans="12:79" s="98" customFormat="1" x14ac:dyDescent="0.2">
      <c r="L136" s="179"/>
      <c r="M136" s="179"/>
      <c r="BV136" s="177"/>
      <c r="BW136" s="177"/>
      <c r="BX136" s="177"/>
      <c r="BY136" s="177"/>
      <c r="BZ136" s="177"/>
      <c r="CA136" s="177"/>
    </row>
    <row r="137" spans="12:79" s="98" customFormat="1" x14ac:dyDescent="0.2">
      <c r="L137" s="179"/>
      <c r="M137" s="179"/>
      <c r="BV137" s="177"/>
      <c r="BW137" s="177"/>
      <c r="BX137" s="177"/>
      <c r="BY137" s="177"/>
      <c r="BZ137" s="177"/>
      <c r="CA137" s="177"/>
    </row>
    <row r="138" spans="12:79" s="98" customFormat="1" x14ac:dyDescent="0.2">
      <c r="L138" s="179"/>
      <c r="M138" s="179"/>
      <c r="BV138" s="177"/>
      <c r="BW138" s="177"/>
      <c r="BX138" s="177"/>
      <c r="BY138" s="177"/>
      <c r="BZ138" s="177"/>
      <c r="CA138" s="177"/>
    </row>
    <row r="139" spans="12:79" s="98" customFormat="1" x14ac:dyDescent="0.2">
      <c r="L139" s="179"/>
      <c r="M139" s="179"/>
      <c r="BV139" s="177"/>
      <c r="BW139" s="177"/>
      <c r="BX139" s="177"/>
      <c r="BY139" s="177"/>
      <c r="BZ139" s="177"/>
      <c r="CA139" s="177"/>
    </row>
    <row r="140" spans="12:79" s="98" customFormat="1" x14ac:dyDescent="0.2">
      <c r="L140" s="179"/>
      <c r="M140" s="179"/>
      <c r="BV140" s="177"/>
      <c r="BW140" s="177"/>
      <c r="BX140" s="177"/>
      <c r="BY140" s="177"/>
      <c r="BZ140" s="177"/>
      <c r="CA140" s="177"/>
    </row>
    <row r="141" spans="12:79" s="98" customFormat="1" x14ac:dyDescent="0.2">
      <c r="L141" s="179"/>
      <c r="M141" s="179"/>
      <c r="BV141" s="177"/>
      <c r="BW141" s="177"/>
      <c r="BX141" s="177"/>
      <c r="BY141" s="177"/>
      <c r="BZ141" s="177"/>
      <c r="CA141" s="177"/>
    </row>
    <row r="142" spans="12:79" s="98" customFormat="1" x14ac:dyDescent="0.2">
      <c r="L142" s="179"/>
      <c r="M142" s="179"/>
      <c r="BV142" s="177"/>
      <c r="BW142" s="177"/>
      <c r="BX142" s="177"/>
      <c r="BY142" s="177"/>
      <c r="BZ142" s="177"/>
      <c r="CA142" s="177"/>
    </row>
    <row r="143" spans="12:79" s="98" customFormat="1" x14ac:dyDescent="0.2">
      <c r="L143" s="179"/>
      <c r="M143" s="179"/>
      <c r="BV143" s="177"/>
      <c r="BW143" s="177"/>
      <c r="BX143" s="177"/>
      <c r="BY143" s="177"/>
      <c r="BZ143" s="177"/>
      <c r="CA143" s="177"/>
    </row>
    <row r="144" spans="12:79" s="98" customFormat="1" x14ac:dyDescent="0.2">
      <c r="L144" s="179"/>
      <c r="M144" s="179"/>
      <c r="BV144" s="177"/>
      <c r="BW144" s="177"/>
      <c r="BX144" s="177"/>
      <c r="BY144" s="177"/>
      <c r="BZ144" s="177"/>
      <c r="CA144" s="177"/>
    </row>
    <row r="145" spans="12:79" s="98" customFormat="1" x14ac:dyDescent="0.2">
      <c r="L145" s="179"/>
      <c r="M145" s="179"/>
      <c r="BV145" s="177"/>
      <c r="BW145" s="177"/>
      <c r="BX145" s="177"/>
      <c r="BY145" s="177"/>
      <c r="BZ145" s="177"/>
      <c r="CA145" s="177"/>
    </row>
    <row r="146" spans="12:79" s="98" customFormat="1" x14ac:dyDescent="0.2">
      <c r="L146" s="179"/>
      <c r="M146" s="179"/>
      <c r="BV146" s="177"/>
      <c r="BW146" s="177"/>
      <c r="BX146" s="177"/>
      <c r="BY146" s="177"/>
      <c r="BZ146" s="177"/>
      <c r="CA146" s="177"/>
    </row>
    <row r="147" spans="12:79" s="98" customFormat="1" x14ac:dyDescent="0.2">
      <c r="L147" s="179"/>
      <c r="M147" s="179"/>
      <c r="BV147" s="177"/>
      <c r="BW147" s="177"/>
      <c r="BX147" s="177"/>
      <c r="BY147" s="177"/>
      <c r="BZ147" s="177"/>
      <c r="CA147" s="177"/>
    </row>
    <row r="148" spans="12:79" s="98" customFormat="1" x14ac:dyDescent="0.2">
      <c r="L148" s="179"/>
      <c r="M148" s="179"/>
      <c r="BV148" s="177"/>
      <c r="BW148" s="177"/>
      <c r="BX148" s="177"/>
      <c r="BY148" s="177"/>
      <c r="BZ148" s="177"/>
      <c r="CA148" s="177"/>
    </row>
    <row r="149" spans="12:79" s="98" customFormat="1" x14ac:dyDescent="0.2">
      <c r="L149" s="179"/>
      <c r="M149" s="179"/>
      <c r="BV149" s="177"/>
      <c r="BW149" s="177"/>
      <c r="BX149" s="177"/>
      <c r="BY149" s="177"/>
      <c r="BZ149" s="177"/>
      <c r="CA149" s="177"/>
    </row>
    <row r="150" spans="12:79" s="98" customFormat="1" x14ac:dyDescent="0.2">
      <c r="L150" s="179"/>
      <c r="M150" s="179"/>
      <c r="BV150" s="177"/>
      <c r="BW150" s="177"/>
      <c r="BX150" s="177"/>
      <c r="BY150" s="177"/>
      <c r="BZ150" s="177"/>
      <c r="CA150" s="177"/>
    </row>
    <row r="151" spans="12:79" s="98" customFormat="1" x14ac:dyDescent="0.2">
      <c r="L151" s="179"/>
      <c r="M151" s="179"/>
      <c r="BV151" s="177"/>
      <c r="BW151" s="177"/>
      <c r="BX151" s="177"/>
      <c r="BY151" s="177"/>
      <c r="BZ151" s="177"/>
      <c r="CA151" s="177"/>
    </row>
    <row r="152" spans="12:79" s="98" customFormat="1" x14ac:dyDescent="0.2">
      <c r="L152" s="179"/>
      <c r="M152" s="179"/>
      <c r="BV152" s="177"/>
      <c r="BW152" s="177"/>
      <c r="BX152" s="177"/>
      <c r="BY152" s="177"/>
      <c r="BZ152" s="177"/>
      <c r="CA152" s="177"/>
    </row>
    <row r="153" spans="12:79" s="98" customFormat="1" x14ac:dyDescent="0.2">
      <c r="L153" s="179"/>
      <c r="M153" s="179"/>
      <c r="BV153" s="177"/>
      <c r="BW153" s="177"/>
      <c r="BX153" s="177"/>
      <c r="BY153" s="177"/>
      <c r="BZ153" s="177"/>
      <c r="CA153" s="177"/>
    </row>
    <row r="154" spans="12:79" s="98" customFormat="1" x14ac:dyDescent="0.2">
      <c r="L154" s="179"/>
      <c r="M154" s="179"/>
      <c r="BV154" s="177"/>
      <c r="BW154" s="177"/>
      <c r="BX154" s="177"/>
      <c r="BY154" s="177"/>
      <c r="BZ154" s="177"/>
      <c r="CA154" s="177"/>
    </row>
    <row r="155" spans="12:79" s="98" customFormat="1" x14ac:dyDescent="0.2">
      <c r="L155" s="179"/>
      <c r="M155" s="179"/>
      <c r="BV155" s="177"/>
      <c r="BW155" s="177"/>
      <c r="BX155" s="177"/>
      <c r="BY155" s="177"/>
      <c r="BZ155" s="177"/>
      <c r="CA155" s="177"/>
    </row>
    <row r="156" spans="12:79" s="98" customFormat="1" x14ac:dyDescent="0.2">
      <c r="L156" s="179"/>
      <c r="M156" s="179"/>
      <c r="BV156" s="177"/>
      <c r="BW156" s="177"/>
      <c r="BX156" s="177"/>
      <c r="BY156" s="177"/>
      <c r="BZ156" s="177"/>
      <c r="CA156" s="177"/>
    </row>
    <row r="157" spans="12:79" s="98" customFormat="1" x14ac:dyDescent="0.2">
      <c r="L157" s="179"/>
      <c r="M157" s="179"/>
      <c r="BV157" s="177"/>
      <c r="BW157" s="177"/>
      <c r="BX157" s="177"/>
      <c r="BY157" s="177"/>
      <c r="BZ157" s="177"/>
      <c r="CA157" s="177"/>
    </row>
    <row r="158" spans="12:79" s="98" customFormat="1" x14ac:dyDescent="0.2">
      <c r="L158" s="179"/>
      <c r="M158" s="179"/>
      <c r="BV158" s="177"/>
      <c r="BW158" s="177"/>
      <c r="BX158" s="177"/>
      <c r="BY158" s="177"/>
      <c r="BZ158" s="177"/>
      <c r="CA158" s="177"/>
    </row>
    <row r="159" spans="12:79" s="98" customFormat="1" x14ac:dyDescent="0.2">
      <c r="L159" s="179"/>
      <c r="M159" s="179"/>
      <c r="BV159" s="177"/>
      <c r="BW159" s="177"/>
      <c r="BX159" s="177"/>
      <c r="BY159" s="177"/>
      <c r="BZ159" s="177"/>
      <c r="CA159" s="177"/>
    </row>
    <row r="160" spans="12:79" s="98" customFormat="1" x14ac:dyDescent="0.2">
      <c r="L160" s="179"/>
      <c r="M160" s="179"/>
      <c r="BV160" s="177"/>
      <c r="BW160" s="177"/>
      <c r="BX160" s="177"/>
      <c r="BY160" s="177"/>
      <c r="BZ160" s="177"/>
      <c r="CA160" s="177"/>
    </row>
    <row r="161" spans="12:79" s="98" customFormat="1" x14ac:dyDescent="0.2">
      <c r="L161" s="179"/>
      <c r="M161" s="179"/>
      <c r="BV161" s="177"/>
      <c r="BW161" s="177"/>
      <c r="BX161" s="177"/>
      <c r="BY161" s="177"/>
      <c r="BZ161" s="177"/>
      <c r="CA161" s="177"/>
    </row>
    <row r="162" spans="12:79" s="98" customFormat="1" x14ac:dyDescent="0.2">
      <c r="L162" s="179"/>
      <c r="M162" s="179"/>
      <c r="BV162" s="177"/>
      <c r="BW162" s="177"/>
      <c r="BX162" s="177"/>
      <c r="BY162" s="177"/>
      <c r="BZ162" s="177"/>
      <c r="CA162" s="177"/>
    </row>
    <row r="163" spans="12:79" s="98" customFormat="1" x14ac:dyDescent="0.2">
      <c r="L163" s="179"/>
      <c r="M163" s="179"/>
      <c r="BV163" s="177"/>
      <c r="BW163" s="177"/>
      <c r="BX163" s="177"/>
      <c r="BY163" s="177"/>
      <c r="BZ163" s="177"/>
      <c r="CA163" s="177"/>
    </row>
    <row r="164" spans="12:79" s="98" customFormat="1" x14ac:dyDescent="0.2">
      <c r="L164" s="179"/>
      <c r="M164" s="179"/>
      <c r="BV164" s="177"/>
      <c r="BW164" s="177"/>
      <c r="BX164" s="177"/>
      <c r="BY164" s="177"/>
      <c r="BZ164" s="177"/>
      <c r="CA164" s="177"/>
    </row>
    <row r="165" spans="12:79" s="98" customFormat="1" x14ac:dyDescent="0.2">
      <c r="L165" s="179"/>
      <c r="M165" s="179"/>
      <c r="BV165" s="177"/>
      <c r="BW165" s="177"/>
      <c r="BX165" s="177"/>
      <c r="BY165" s="177"/>
      <c r="BZ165" s="177"/>
      <c r="CA165" s="177"/>
    </row>
    <row r="166" spans="12:79" s="98" customFormat="1" x14ac:dyDescent="0.2">
      <c r="L166" s="179"/>
      <c r="M166" s="179"/>
      <c r="BV166" s="177"/>
      <c r="BW166" s="177"/>
      <c r="BX166" s="177"/>
      <c r="BY166" s="177"/>
      <c r="BZ166" s="177"/>
      <c r="CA166" s="177"/>
    </row>
    <row r="167" spans="12:79" s="98" customFormat="1" x14ac:dyDescent="0.2">
      <c r="L167" s="179"/>
      <c r="M167" s="179"/>
      <c r="BV167" s="177"/>
      <c r="BW167" s="177"/>
      <c r="BX167" s="177"/>
      <c r="BY167" s="177"/>
      <c r="BZ167" s="177"/>
      <c r="CA167" s="177"/>
    </row>
    <row r="168" spans="12:79" s="98" customFormat="1" x14ac:dyDescent="0.2">
      <c r="L168" s="179"/>
      <c r="M168" s="179"/>
      <c r="BV168" s="177"/>
      <c r="BW168" s="177"/>
      <c r="BX168" s="177"/>
      <c r="BY168" s="177"/>
      <c r="BZ168" s="177"/>
      <c r="CA168" s="177"/>
    </row>
    <row r="169" spans="12:79" s="98" customFormat="1" x14ac:dyDescent="0.2">
      <c r="L169" s="179"/>
      <c r="M169" s="179"/>
      <c r="BV169" s="177"/>
      <c r="BW169" s="177"/>
      <c r="BX169" s="177"/>
      <c r="BY169" s="177"/>
      <c r="BZ169" s="177"/>
      <c r="CA169" s="177"/>
    </row>
    <row r="170" spans="12:79" s="98" customFormat="1" x14ac:dyDescent="0.2">
      <c r="L170" s="179"/>
      <c r="M170" s="179"/>
      <c r="BV170" s="177"/>
      <c r="BW170" s="177"/>
      <c r="BX170" s="177"/>
      <c r="BY170" s="177"/>
      <c r="BZ170" s="177"/>
      <c r="CA170" s="177"/>
    </row>
    <row r="171" spans="12:79" s="98" customFormat="1" x14ac:dyDescent="0.2">
      <c r="L171" s="179"/>
      <c r="M171" s="179"/>
      <c r="BV171" s="177"/>
      <c r="BW171" s="177"/>
      <c r="BX171" s="177"/>
      <c r="BY171" s="177"/>
      <c r="BZ171" s="177"/>
      <c r="CA171" s="177"/>
    </row>
    <row r="172" spans="12:79" s="98" customFormat="1" x14ac:dyDescent="0.2">
      <c r="L172" s="179"/>
      <c r="M172" s="179"/>
      <c r="BV172" s="177"/>
      <c r="BW172" s="177"/>
      <c r="BX172" s="177"/>
      <c r="BY172" s="177"/>
      <c r="BZ172" s="177"/>
      <c r="CA172" s="177"/>
    </row>
    <row r="173" spans="12:79" s="98" customFormat="1" x14ac:dyDescent="0.2">
      <c r="L173" s="179"/>
      <c r="M173" s="179"/>
      <c r="BV173" s="177"/>
      <c r="BW173" s="177"/>
      <c r="BX173" s="177"/>
      <c r="BY173" s="177"/>
      <c r="BZ173" s="177"/>
      <c r="CA173" s="177"/>
    </row>
    <row r="174" spans="12:79" s="98" customFormat="1" x14ac:dyDescent="0.2">
      <c r="L174" s="179"/>
      <c r="M174" s="179"/>
      <c r="BV174" s="177"/>
      <c r="BW174" s="177"/>
      <c r="BX174" s="177"/>
      <c r="BY174" s="177"/>
      <c r="BZ174" s="177"/>
      <c r="CA174" s="177"/>
    </row>
    <row r="175" spans="12:79" s="98" customFormat="1" x14ac:dyDescent="0.2">
      <c r="L175" s="179"/>
      <c r="M175" s="179"/>
      <c r="BV175" s="177"/>
      <c r="BW175" s="177"/>
      <c r="BX175" s="177"/>
      <c r="BY175" s="177"/>
      <c r="BZ175" s="177"/>
      <c r="CA175" s="177"/>
    </row>
    <row r="176" spans="12:79" s="98" customFormat="1" x14ac:dyDescent="0.2">
      <c r="L176" s="179"/>
      <c r="M176" s="179"/>
      <c r="BV176" s="177"/>
      <c r="BW176" s="177"/>
      <c r="BX176" s="177"/>
      <c r="BY176" s="177"/>
      <c r="BZ176" s="177"/>
      <c r="CA176" s="177"/>
    </row>
    <row r="177" spans="12:79" s="98" customFormat="1" x14ac:dyDescent="0.2">
      <c r="L177" s="179"/>
      <c r="M177" s="179"/>
      <c r="BV177" s="177"/>
      <c r="BW177" s="177"/>
      <c r="BX177" s="177"/>
      <c r="BY177" s="177"/>
      <c r="BZ177" s="177"/>
      <c r="CA177" s="177"/>
    </row>
    <row r="178" spans="12:79" s="98" customFormat="1" x14ac:dyDescent="0.2">
      <c r="L178" s="179"/>
      <c r="M178" s="179"/>
      <c r="BV178" s="177"/>
      <c r="BW178" s="177"/>
      <c r="BX178" s="177"/>
      <c r="BY178" s="177"/>
      <c r="BZ178" s="177"/>
      <c r="CA178" s="177"/>
    </row>
    <row r="179" spans="12:79" s="98" customFormat="1" x14ac:dyDescent="0.2">
      <c r="L179" s="179"/>
      <c r="M179" s="179"/>
      <c r="BV179" s="177"/>
      <c r="BW179" s="177"/>
      <c r="BX179" s="177"/>
      <c r="BY179" s="177"/>
      <c r="BZ179" s="177"/>
      <c r="CA179" s="177"/>
    </row>
    <row r="180" spans="12:79" s="98" customFormat="1" x14ac:dyDescent="0.2">
      <c r="L180" s="179"/>
      <c r="M180" s="179"/>
      <c r="BV180" s="177"/>
      <c r="BW180" s="177"/>
      <c r="BX180" s="177"/>
      <c r="BY180" s="177"/>
      <c r="BZ180" s="177"/>
      <c r="CA180" s="177"/>
    </row>
    <row r="181" spans="12:79" s="98" customFormat="1" x14ac:dyDescent="0.2">
      <c r="L181" s="179"/>
      <c r="M181" s="179"/>
      <c r="BV181" s="177"/>
      <c r="BW181" s="177"/>
      <c r="BX181" s="177"/>
      <c r="BY181" s="177"/>
      <c r="BZ181" s="177"/>
      <c r="CA181" s="177"/>
    </row>
    <row r="182" spans="12:79" s="98" customFormat="1" x14ac:dyDescent="0.2">
      <c r="L182" s="179"/>
      <c r="M182" s="179"/>
      <c r="BV182" s="177"/>
      <c r="BW182" s="177"/>
      <c r="BX182" s="177"/>
      <c r="BY182" s="177"/>
      <c r="BZ182" s="177"/>
      <c r="CA182" s="177"/>
    </row>
    <row r="183" spans="12:79" s="98" customFormat="1" x14ac:dyDescent="0.2">
      <c r="L183" s="179"/>
      <c r="M183" s="179"/>
      <c r="BV183" s="177"/>
      <c r="BW183" s="177"/>
      <c r="BX183" s="177"/>
      <c r="BY183" s="177"/>
      <c r="BZ183" s="177"/>
      <c r="CA183" s="177"/>
    </row>
    <row r="184" spans="12:79" s="98" customFormat="1" x14ac:dyDescent="0.2">
      <c r="L184" s="179"/>
      <c r="M184" s="179"/>
      <c r="BV184" s="177"/>
      <c r="BW184" s="177"/>
      <c r="BX184" s="177"/>
      <c r="BY184" s="177"/>
      <c r="BZ184" s="177"/>
      <c r="CA184" s="177"/>
    </row>
    <row r="185" spans="12:79" s="98" customFormat="1" x14ac:dyDescent="0.2">
      <c r="L185" s="179"/>
      <c r="M185" s="179"/>
      <c r="BV185" s="177"/>
      <c r="BW185" s="177"/>
      <c r="BX185" s="177"/>
      <c r="BY185" s="177"/>
      <c r="BZ185" s="177"/>
      <c r="CA185" s="177"/>
    </row>
    <row r="186" spans="12:79" s="98" customFormat="1" x14ac:dyDescent="0.2">
      <c r="L186" s="179"/>
      <c r="M186" s="179"/>
      <c r="BV186" s="177"/>
      <c r="BW186" s="177"/>
      <c r="BX186" s="177"/>
      <c r="BY186" s="177"/>
      <c r="BZ186" s="177"/>
      <c r="CA186" s="177"/>
    </row>
    <row r="187" spans="12:79" s="98" customFormat="1" x14ac:dyDescent="0.2">
      <c r="L187" s="179"/>
      <c r="M187" s="179"/>
      <c r="BV187" s="177"/>
      <c r="BW187" s="177"/>
      <c r="BX187" s="177"/>
      <c r="BY187" s="177"/>
      <c r="BZ187" s="177"/>
      <c r="CA187" s="177"/>
    </row>
    <row r="188" spans="12:79" s="98" customFormat="1" x14ac:dyDescent="0.2">
      <c r="L188" s="179"/>
      <c r="M188" s="179"/>
      <c r="BV188" s="177"/>
      <c r="BW188" s="177"/>
      <c r="BX188" s="177"/>
      <c r="BY188" s="177"/>
      <c r="BZ188" s="177"/>
      <c r="CA188" s="177"/>
    </row>
    <row r="189" spans="12:79" s="98" customFormat="1" x14ac:dyDescent="0.2">
      <c r="L189" s="179"/>
      <c r="M189" s="179"/>
      <c r="BV189" s="177"/>
      <c r="BW189" s="177"/>
      <c r="BX189" s="177"/>
      <c r="BY189" s="177"/>
      <c r="BZ189" s="177"/>
      <c r="CA189" s="177"/>
    </row>
    <row r="190" spans="12:79" s="98" customFormat="1" x14ac:dyDescent="0.2">
      <c r="L190" s="179"/>
      <c r="M190" s="179"/>
      <c r="BV190" s="177"/>
      <c r="BW190" s="177"/>
      <c r="BX190" s="177"/>
      <c r="BY190" s="177"/>
      <c r="BZ190" s="177"/>
      <c r="CA190" s="177"/>
    </row>
    <row r="191" spans="12:79" s="98" customFormat="1" x14ac:dyDescent="0.2">
      <c r="L191" s="179"/>
      <c r="M191" s="179"/>
      <c r="BV191" s="177"/>
      <c r="BW191" s="177"/>
      <c r="BX191" s="177"/>
      <c r="BY191" s="177"/>
      <c r="BZ191" s="177"/>
      <c r="CA191" s="177"/>
    </row>
    <row r="192" spans="12:79" s="98" customFormat="1" x14ac:dyDescent="0.2">
      <c r="L192" s="179"/>
      <c r="M192" s="179"/>
      <c r="BV192" s="177"/>
      <c r="BW192" s="177"/>
      <c r="BX192" s="177"/>
      <c r="BY192" s="177"/>
      <c r="BZ192" s="177"/>
      <c r="CA192" s="177"/>
    </row>
    <row r="193" spans="12:79" s="98" customFormat="1" x14ac:dyDescent="0.2">
      <c r="L193" s="179"/>
      <c r="M193" s="179"/>
      <c r="BV193" s="177"/>
      <c r="BW193" s="177"/>
      <c r="BX193" s="177"/>
      <c r="BY193" s="177"/>
      <c r="BZ193" s="177"/>
      <c r="CA193" s="177"/>
    </row>
    <row r="194" spans="12:79" s="98" customFormat="1" x14ac:dyDescent="0.2">
      <c r="L194" s="179"/>
      <c r="M194" s="179"/>
      <c r="BV194" s="177"/>
      <c r="BW194" s="177"/>
      <c r="BX194" s="177"/>
      <c r="BY194" s="177"/>
      <c r="BZ194" s="177"/>
      <c r="CA194" s="177"/>
    </row>
    <row r="195" spans="12:79" s="98" customFormat="1" x14ac:dyDescent="0.2">
      <c r="L195" s="179"/>
      <c r="M195" s="179"/>
      <c r="BV195" s="177"/>
      <c r="BW195" s="177"/>
      <c r="BX195" s="177"/>
      <c r="BY195" s="177"/>
      <c r="BZ195" s="177"/>
      <c r="CA195" s="177"/>
    </row>
    <row r="196" spans="12:79" s="98" customFormat="1" x14ac:dyDescent="0.2">
      <c r="L196" s="179"/>
      <c r="M196" s="179"/>
      <c r="BV196" s="177"/>
      <c r="BW196" s="177"/>
      <c r="BX196" s="177"/>
      <c r="BY196" s="177"/>
      <c r="BZ196" s="177"/>
      <c r="CA196" s="177"/>
    </row>
    <row r="197" spans="12:79" s="98" customFormat="1" x14ac:dyDescent="0.2">
      <c r="L197" s="179"/>
      <c r="M197" s="179"/>
      <c r="BV197" s="177"/>
      <c r="BW197" s="177"/>
      <c r="BX197" s="177"/>
      <c r="BY197" s="177"/>
      <c r="BZ197" s="177"/>
      <c r="CA197" s="177"/>
    </row>
    <row r="198" spans="12:79" s="98" customFormat="1" x14ac:dyDescent="0.2">
      <c r="L198" s="179"/>
      <c r="M198" s="179"/>
      <c r="BV198" s="177"/>
      <c r="BW198" s="177"/>
      <c r="BX198" s="177"/>
      <c r="BY198" s="177"/>
      <c r="BZ198" s="177"/>
      <c r="CA198" s="177"/>
    </row>
    <row r="199" spans="12:79" s="98" customFormat="1" x14ac:dyDescent="0.2">
      <c r="L199" s="179"/>
      <c r="M199" s="179"/>
      <c r="BV199" s="177"/>
      <c r="BW199" s="177"/>
      <c r="BX199" s="177"/>
      <c r="BY199" s="177"/>
      <c r="BZ199" s="177"/>
      <c r="CA199" s="177"/>
    </row>
    <row r="200" spans="12:79" s="98" customFormat="1" x14ac:dyDescent="0.2">
      <c r="L200" s="179"/>
      <c r="M200" s="179"/>
      <c r="BV200" s="177"/>
      <c r="BW200" s="177"/>
      <c r="BX200" s="177"/>
      <c r="BY200" s="177"/>
      <c r="BZ200" s="177"/>
      <c r="CA200" s="177"/>
    </row>
    <row r="201" spans="12:79" s="98" customFormat="1" x14ac:dyDescent="0.2">
      <c r="L201" s="179"/>
      <c r="M201" s="179"/>
      <c r="BV201" s="177"/>
      <c r="BW201" s="177"/>
      <c r="BX201" s="177"/>
      <c r="BY201" s="177"/>
      <c r="BZ201" s="177"/>
      <c r="CA201" s="177"/>
    </row>
    <row r="202" spans="12:79" s="98" customFormat="1" x14ac:dyDescent="0.2">
      <c r="L202" s="179"/>
      <c r="M202" s="179"/>
      <c r="BV202" s="177"/>
      <c r="BW202" s="177"/>
      <c r="BX202" s="177"/>
      <c r="BY202" s="177"/>
      <c r="BZ202" s="177"/>
      <c r="CA202" s="177"/>
    </row>
    <row r="203" spans="12:79" s="98" customFormat="1" x14ac:dyDescent="0.2">
      <c r="L203" s="179"/>
      <c r="M203" s="179"/>
      <c r="BV203" s="177"/>
      <c r="BW203" s="177"/>
      <c r="BX203" s="177"/>
      <c r="BY203" s="177"/>
      <c r="BZ203" s="177"/>
      <c r="CA203" s="177"/>
    </row>
    <row r="204" spans="12:79" s="98" customFormat="1" x14ac:dyDescent="0.2">
      <c r="L204" s="179"/>
      <c r="M204" s="179"/>
      <c r="BV204" s="177"/>
      <c r="BW204" s="177"/>
      <c r="BX204" s="177"/>
      <c r="BY204" s="177"/>
      <c r="BZ204" s="177"/>
      <c r="CA204" s="177"/>
    </row>
    <row r="205" spans="12:79" s="98" customFormat="1" x14ac:dyDescent="0.2">
      <c r="L205" s="179"/>
      <c r="M205" s="179"/>
      <c r="BV205" s="177"/>
      <c r="BW205" s="177"/>
      <c r="BX205" s="177"/>
      <c r="BY205" s="177"/>
      <c r="BZ205" s="177"/>
      <c r="CA205" s="177"/>
    </row>
    <row r="206" spans="12:79" s="98" customFormat="1" x14ac:dyDescent="0.2">
      <c r="L206" s="179"/>
      <c r="M206" s="179"/>
      <c r="BV206" s="177"/>
      <c r="BW206" s="177"/>
      <c r="BX206" s="177"/>
      <c r="BY206" s="177"/>
      <c r="BZ206" s="177"/>
      <c r="CA206" s="177"/>
    </row>
    <row r="207" spans="12:79" s="98" customFormat="1" x14ac:dyDescent="0.2">
      <c r="L207" s="179"/>
      <c r="M207" s="179"/>
      <c r="BV207" s="177"/>
      <c r="BW207" s="177"/>
      <c r="BX207" s="177"/>
      <c r="BY207" s="177"/>
      <c r="BZ207" s="177"/>
      <c r="CA207" s="177"/>
    </row>
    <row r="208" spans="12:79" s="98" customFormat="1" x14ac:dyDescent="0.2">
      <c r="L208" s="179"/>
      <c r="M208" s="179"/>
      <c r="BV208" s="177"/>
      <c r="BW208" s="177"/>
      <c r="BX208" s="177"/>
      <c r="BY208" s="177"/>
      <c r="BZ208" s="177"/>
      <c r="CA208" s="177"/>
    </row>
    <row r="209" spans="12:79" s="98" customFormat="1" x14ac:dyDescent="0.2">
      <c r="L209" s="179"/>
      <c r="M209" s="179"/>
      <c r="BV209" s="177"/>
      <c r="BW209" s="177"/>
      <c r="BX209" s="177"/>
      <c r="BY209" s="177"/>
      <c r="BZ209" s="177"/>
      <c r="CA209" s="177"/>
    </row>
    <row r="210" spans="12:79" s="98" customFormat="1" x14ac:dyDescent="0.2">
      <c r="L210" s="179"/>
      <c r="M210" s="179"/>
      <c r="BV210" s="177"/>
      <c r="BW210" s="177"/>
      <c r="BX210" s="177"/>
      <c r="BY210" s="177"/>
      <c r="BZ210" s="177"/>
      <c r="CA210" s="177"/>
    </row>
    <row r="211" spans="12:79" s="98" customFormat="1" x14ac:dyDescent="0.2">
      <c r="L211" s="179"/>
      <c r="M211" s="179"/>
      <c r="BV211" s="177"/>
      <c r="BW211" s="177"/>
      <c r="BX211" s="177"/>
      <c r="BY211" s="177"/>
      <c r="BZ211" s="177"/>
      <c r="CA211" s="177"/>
    </row>
    <row r="212" spans="12:79" s="98" customFormat="1" x14ac:dyDescent="0.2">
      <c r="L212" s="179"/>
      <c r="M212" s="179"/>
      <c r="BV212" s="177"/>
      <c r="BW212" s="177"/>
      <c r="BX212" s="177"/>
      <c r="BY212" s="177"/>
      <c r="BZ212" s="177"/>
      <c r="CA212" s="177"/>
    </row>
    <row r="213" spans="12:79" s="98" customFormat="1" x14ac:dyDescent="0.2">
      <c r="L213" s="179"/>
      <c r="M213" s="179"/>
      <c r="BV213" s="177"/>
      <c r="BW213" s="177"/>
      <c r="BX213" s="177"/>
      <c r="BY213" s="177"/>
      <c r="BZ213" s="177"/>
      <c r="CA213" s="177"/>
    </row>
    <row r="214" spans="12:79" s="98" customFormat="1" x14ac:dyDescent="0.2">
      <c r="L214" s="179"/>
      <c r="M214" s="179"/>
      <c r="BV214" s="177"/>
      <c r="BW214" s="177"/>
      <c r="BX214" s="177"/>
      <c r="BY214" s="177"/>
      <c r="BZ214" s="177"/>
      <c r="CA214" s="177"/>
    </row>
    <row r="215" spans="12:79" s="98" customFormat="1" x14ac:dyDescent="0.2">
      <c r="L215" s="179"/>
      <c r="M215" s="179"/>
      <c r="BV215" s="177"/>
      <c r="BW215" s="177"/>
      <c r="BX215" s="177"/>
      <c r="BY215" s="177"/>
      <c r="BZ215" s="177"/>
      <c r="CA215" s="177"/>
    </row>
    <row r="216" spans="12:79" s="98" customFormat="1" x14ac:dyDescent="0.2">
      <c r="L216" s="179"/>
      <c r="M216" s="179"/>
      <c r="BV216" s="177"/>
      <c r="BW216" s="177"/>
      <c r="BX216" s="177"/>
      <c r="BY216" s="177"/>
      <c r="BZ216" s="177"/>
      <c r="CA216" s="177"/>
    </row>
    <row r="217" spans="12:79" s="98" customFormat="1" x14ac:dyDescent="0.2">
      <c r="L217" s="179"/>
      <c r="M217" s="179"/>
      <c r="BV217" s="177"/>
      <c r="BW217" s="177"/>
      <c r="BX217" s="177"/>
      <c r="BY217" s="177"/>
      <c r="BZ217" s="177"/>
      <c r="CA217" s="177"/>
    </row>
    <row r="218" spans="12:79" s="98" customFormat="1" x14ac:dyDescent="0.2">
      <c r="L218" s="179"/>
      <c r="M218" s="179"/>
      <c r="BV218" s="177"/>
      <c r="BW218" s="177"/>
      <c r="BX218" s="177"/>
      <c r="BY218" s="177"/>
      <c r="BZ218" s="177"/>
      <c r="CA218" s="177"/>
    </row>
    <row r="219" spans="12:79" s="98" customFormat="1" x14ac:dyDescent="0.2">
      <c r="L219" s="179"/>
      <c r="M219" s="179"/>
      <c r="BV219" s="177"/>
      <c r="BW219" s="177"/>
      <c r="BX219" s="177"/>
      <c r="BY219" s="177"/>
      <c r="BZ219" s="177"/>
      <c r="CA219" s="177"/>
    </row>
    <row r="220" spans="12:79" s="98" customFormat="1" x14ac:dyDescent="0.2">
      <c r="L220" s="179"/>
      <c r="M220" s="179"/>
      <c r="BV220" s="177"/>
      <c r="BW220" s="177"/>
      <c r="BX220" s="177"/>
      <c r="BY220" s="177"/>
      <c r="BZ220" s="177"/>
      <c r="CA220" s="177"/>
    </row>
    <row r="221" spans="12:79" s="98" customFormat="1" x14ac:dyDescent="0.2">
      <c r="L221" s="179"/>
      <c r="M221" s="179"/>
      <c r="BV221" s="177"/>
      <c r="BW221" s="177"/>
      <c r="BX221" s="177"/>
      <c r="BY221" s="177"/>
      <c r="BZ221" s="177"/>
      <c r="CA221" s="177"/>
    </row>
    <row r="222" spans="12:79" s="98" customFormat="1" x14ac:dyDescent="0.2">
      <c r="L222" s="179"/>
      <c r="M222" s="179"/>
      <c r="BV222" s="177"/>
      <c r="BW222" s="177"/>
      <c r="BX222" s="177"/>
      <c r="BY222" s="177"/>
      <c r="BZ222" s="177"/>
      <c r="CA222" s="177"/>
    </row>
    <row r="223" spans="12:79" s="98" customFormat="1" x14ac:dyDescent="0.2">
      <c r="L223" s="179"/>
      <c r="M223" s="179"/>
      <c r="BV223" s="177"/>
      <c r="BW223" s="177"/>
      <c r="BX223" s="177"/>
      <c r="BY223" s="177"/>
      <c r="BZ223" s="177"/>
      <c r="CA223" s="177"/>
    </row>
    <row r="224" spans="12:79" s="98" customFormat="1" x14ac:dyDescent="0.2">
      <c r="L224" s="179"/>
      <c r="M224" s="179"/>
      <c r="BV224" s="177"/>
      <c r="BW224" s="177"/>
      <c r="BX224" s="177"/>
      <c r="BY224" s="177"/>
      <c r="BZ224" s="177"/>
      <c r="CA224" s="177"/>
    </row>
    <row r="225" spans="12:79" s="98" customFormat="1" x14ac:dyDescent="0.2">
      <c r="L225" s="179"/>
      <c r="M225" s="179"/>
      <c r="BV225" s="177"/>
      <c r="BW225" s="177"/>
      <c r="BX225" s="177"/>
      <c r="BY225" s="177"/>
      <c r="BZ225" s="177"/>
      <c r="CA225" s="177"/>
    </row>
    <row r="226" spans="12:79" s="98" customFormat="1" x14ac:dyDescent="0.2">
      <c r="L226" s="179"/>
      <c r="M226" s="179"/>
      <c r="BV226" s="177"/>
      <c r="BW226" s="177"/>
      <c r="BX226" s="177"/>
      <c r="BY226" s="177"/>
      <c r="BZ226" s="177"/>
      <c r="CA226" s="177"/>
    </row>
    <row r="227" spans="12:79" s="98" customFormat="1" x14ac:dyDescent="0.2">
      <c r="L227" s="179"/>
      <c r="M227" s="179"/>
      <c r="BV227" s="177"/>
      <c r="BW227" s="177"/>
      <c r="BX227" s="177"/>
      <c r="BY227" s="177"/>
      <c r="BZ227" s="177"/>
      <c r="CA227" s="177"/>
    </row>
    <row r="228" spans="12:79" s="98" customFormat="1" x14ac:dyDescent="0.2">
      <c r="L228" s="179"/>
      <c r="M228" s="179"/>
      <c r="BV228" s="177"/>
      <c r="BW228" s="177"/>
      <c r="BX228" s="177"/>
      <c r="BY228" s="177"/>
      <c r="BZ228" s="177"/>
      <c r="CA228" s="177"/>
    </row>
    <row r="229" spans="12:79" s="98" customFormat="1" x14ac:dyDescent="0.2">
      <c r="L229" s="179"/>
      <c r="M229" s="179"/>
      <c r="BV229" s="177"/>
      <c r="BW229" s="177"/>
      <c r="BX229" s="177"/>
      <c r="BY229" s="177"/>
      <c r="BZ229" s="177"/>
      <c r="CA229" s="177"/>
    </row>
    <row r="230" spans="12:79" s="98" customFormat="1" x14ac:dyDescent="0.2">
      <c r="L230" s="179"/>
      <c r="M230" s="179"/>
      <c r="BV230" s="177"/>
      <c r="BW230" s="177"/>
      <c r="BX230" s="177"/>
      <c r="BY230" s="177"/>
      <c r="BZ230" s="177"/>
      <c r="CA230" s="177"/>
    </row>
    <row r="231" spans="12:79" s="98" customFormat="1" x14ac:dyDescent="0.2">
      <c r="L231" s="179"/>
      <c r="M231" s="179"/>
      <c r="BV231" s="177"/>
      <c r="BW231" s="177"/>
      <c r="BX231" s="177"/>
      <c r="BY231" s="177"/>
      <c r="BZ231" s="177"/>
      <c r="CA231" s="177"/>
    </row>
    <row r="232" spans="12:79" s="98" customFormat="1" x14ac:dyDescent="0.2">
      <c r="L232" s="179"/>
      <c r="M232" s="179"/>
      <c r="BV232" s="177"/>
      <c r="BW232" s="177"/>
      <c r="BX232" s="177"/>
      <c r="BY232" s="177"/>
      <c r="BZ232" s="177"/>
      <c r="CA232" s="177"/>
    </row>
    <row r="233" spans="12:79" s="98" customFormat="1" x14ac:dyDescent="0.2">
      <c r="L233" s="179"/>
      <c r="M233" s="179"/>
      <c r="BV233" s="177"/>
      <c r="BW233" s="177"/>
      <c r="BX233" s="177"/>
      <c r="BY233" s="177"/>
      <c r="BZ233" s="177"/>
      <c r="CA233" s="177"/>
    </row>
    <row r="234" spans="12:79" s="98" customFormat="1" x14ac:dyDescent="0.2">
      <c r="L234" s="179"/>
      <c r="M234" s="179"/>
      <c r="BV234" s="177"/>
      <c r="BW234" s="177"/>
      <c r="BX234" s="177"/>
      <c r="BY234" s="177"/>
      <c r="BZ234" s="177"/>
      <c r="CA234" s="177"/>
    </row>
    <row r="235" spans="12:79" s="98" customFormat="1" x14ac:dyDescent="0.2">
      <c r="L235" s="179"/>
      <c r="M235" s="179"/>
      <c r="BV235" s="177"/>
      <c r="BW235" s="177"/>
      <c r="BX235" s="177"/>
      <c r="BY235" s="177"/>
      <c r="BZ235" s="177"/>
      <c r="CA235" s="177"/>
    </row>
    <row r="236" spans="12:79" s="98" customFormat="1" x14ac:dyDescent="0.2">
      <c r="L236" s="179"/>
      <c r="M236" s="179"/>
      <c r="BV236" s="177"/>
      <c r="BW236" s="177"/>
      <c r="BX236" s="177"/>
      <c r="BY236" s="177"/>
      <c r="BZ236" s="177"/>
      <c r="CA236" s="177"/>
    </row>
    <row r="237" spans="12:79" s="98" customFormat="1" x14ac:dyDescent="0.2">
      <c r="L237" s="179"/>
      <c r="M237" s="179"/>
      <c r="BV237" s="177"/>
      <c r="BW237" s="177"/>
      <c r="BX237" s="177"/>
      <c r="BY237" s="177"/>
      <c r="BZ237" s="177"/>
      <c r="CA237" s="177"/>
    </row>
    <row r="238" spans="12:79" s="98" customFormat="1" x14ac:dyDescent="0.2">
      <c r="L238" s="179"/>
      <c r="M238" s="179"/>
      <c r="BV238" s="177"/>
      <c r="BW238" s="177"/>
      <c r="BX238" s="177"/>
      <c r="BY238" s="177"/>
      <c r="BZ238" s="177"/>
      <c r="CA238" s="177"/>
    </row>
    <row r="239" spans="12:79" s="98" customFormat="1" x14ac:dyDescent="0.2">
      <c r="L239" s="179"/>
      <c r="M239" s="179"/>
      <c r="BV239" s="177"/>
      <c r="BW239" s="177"/>
      <c r="BX239" s="177"/>
      <c r="BY239" s="177"/>
      <c r="BZ239" s="177"/>
      <c r="CA239" s="177"/>
    </row>
    <row r="240" spans="12:79" s="98" customFormat="1" x14ac:dyDescent="0.2">
      <c r="L240" s="179"/>
      <c r="M240" s="179"/>
      <c r="BV240" s="177"/>
      <c r="BW240" s="177"/>
      <c r="BX240" s="177"/>
      <c r="BY240" s="177"/>
      <c r="BZ240" s="177"/>
      <c r="CA240" s="177"/>
    </row>
    <row r="241" spans="12:79" s="98" customFormat="1" x14ac:dyDescent="0.2">
      <c r="L241" s="179"/>
      <c r="M241" s="179"/>
      <c r="BV241" s="177"/>
      <c r="BW241" s="177"/>
      <c r="BX241" s="177"/>
      <c r="BY241" s="177"/>
      <c r="BZ241" s="177"/>
      <c r="CA241" s="177"/>
    </row>
    <row r="242" spans="12:79" s="98" customFormat="1" x14ac:dyDescent="0.2">
      <c r="L242" s="179"/>
      <c r="M242" s="179"/>
      <c r="BV242" s="177"/>
      <c r="BW242" s="177"/>
      <c r="BX242" s="177"/>
      <c r="BY242" s="177"/>
      <c r="BZ242" s="177"/>
      <c r="CA242" s="177"/>
    </row>
    <row r="243" spans="12:79" s="98" customFormat="1" x14ac:dyDescent="0.2">
      <c r="L243" s="179"/>
      <c r="M243" s="179"/>
      <c r="BV243" s="177"/>
      <c r="BW243" s="177"/>
      <c r="BX243" s="177"/>
      <c r="BY243" s="177"/>
      <c r="BZ243" s="177"/>
      <c r="CA243" s="177"/>
    </row>
    <row r="244" spans="12:79" s="98" customFormat="1" x14ac:dyDescent="0.2">
      <c r="L244" s="179"/>
      <c r="M244" s="179"/>
      <c r="BV244" s="177"/>
      <c r="BW244" s="177"/>
      <c r="BX244" s="177"/>
      <c r="BY244" s="177"/>
      <c r="BZ244" s="177"/>
      <c r="CA244" s="177"/>
    </row>
    <row r="245" spans="12:79" s="98" customFormat="1" x14ac:dyDescent="0.2">
      <c r="L245" s="179"/>
      <c r="M245" s="179"/>
      <c r="BV245" s="177"/>
      <c r="BW245" s="177"/>
      <c r="BX245" s="177"/>
      <c r="BY245" s="177"/>
      <c r="BZ245" s="177"/>
      <c r="CA245" s="177"/>
    </row>
    <row r="246" spans="12:79" s="98" customFormat="1" x14ac:dyDescent="0.2">
      <c r="L246" s="179"/>
      <c r="M246" s="179"/>
      <c r="BV246" s="177"/>
      <c r="BW246" s="177"/>
      <c r="BX246" s="177"/>
      <c r="BY246" s="177"/>
      <c r="BZ246" s="177"/>
      <c r="CA246" s="177"/>
    </row>
    <row r="247" spans="12:79" s="98" customFormat="1" x14ac:dyDescent="0.2">
      <c r="L247" s="179"/>
      <c r="M247" s="179"/>
      <c r="BV247" s="177"/>
      <c r="BW247" s="177"/>
      <c r="BX247" s="177"/>
      <c r="BY247" s="177"/>
      <c r="BZ247" s="177"/>
      <c r="CA247" s="177"/>
    </row>
    <row r="248" spans="12:79" s="98" customFormat="1" x14ac:dyDescent="0.2">
      <c r="L248" s="179"/>
      <c r="M248" s="179"/>
      <c r="BV248" s="177"/>
      <c r="BW248" s="177"/>
      <c r="BX248" s="177"/>
      <c r="BY248" s="177"/>
      <c r="BZ248" s="177"/>
      <c r="CA248" s="177"/>
    </row>
    <row r="249" spans="12:79" s="98" customFormat="1" x14ac:dyDescent="0.2">
      <c r="L249" s="179"/>
      <c r="M249" s="179"/>
      <c r="BV249" s="177"/>
      <c r="BW249" s="177"/>
      <c r="BX249" s="177"/>
      <c r="BY249" s="177"/>
      <c r="BZ249" s="177"/>
      <c r="CA249" s="177"/>
    </row>
    <row r="250" spans="12:79" s="98" customFormat="1" x14ac:dyDescent="0.2">
      <c r="L250" s="179"/>
      <c r="M250" s="179"/>
      <c r="BV250" s="177"/>
      <c r="BW250" s="177"/>
      <c r="BX250" s="177"/>
      <c r="BY250" s="177"/>
      <c r="BZ250" s="177"/>
      <c r="CA250" s="177"/>
    </row>
    <row r="251" spans="12:79" s="98" customFormat="1" x14ac:dyDescent="0.2">
      <c r="L251" s="179"/>
      <c r="M251" s="179"/>
      <c r="BV251" s="177"/>
      <c r="BW251" s="177"/>
      <c r="BX251" s="177"/>
      <c r="BY251" s="177"/>
      <c r="BZ251" s="177"/>
      <c r="CA251" s="177"/>
    </row>
    <row r="252" spans="12:79" s="98" customFormat="1" x14ac:dyDescent="0.2">
      <c r="L252" s="179"/>
      <c r="M252" s="179"/>
      <c r="BV252" s="177"/>
      <c r="BW252" s="177"/>
      <c r="BX252" s="177"/>
      <c r="BY252" s="177"/>
      <c r="BZ252" s="177"/>
      <c r="CA252" s="177"/>
    </row>
    <row r="253" spans="12:79" s="98" customFormat="1" x14ac:dyDescent="0.2">
      <c r="L253" s="179"/>
      <c r="M253" s="179"/>
      <c r="BV253" s="177"/>
      <c r="BW253" s="177"/>
      <c r="BX253" s="177"/>
      <c r="BY253" s="177"/>
      <c r="BZ253" s="177"/>
      <c r="CA253" s="177"/>
    </row>
    <row r="254" spans="12:79" s="98" customFormat="1" x14ac:dyDescent="0.2">
      <c r="L254" s="179"/>
      <c r="M254" s="179"/>
      <c r="BV254" s="177"/>
      <c r="BW254" s="177"/>
      <c r="BX254" s="177"/>
      <c r="BY254" s="177"/>
      <c r="BZ254" s="177"/>
      <c r="CA254" s="177"/>
    </row>
    <row r="255" spans="12:79" s="98" customFormat="1" x14ac:dyDescent="0.2">
      <c r="L255" s="179"/>
      <c r="M255" s="179"/>
      <c r="BV255" s="177"/>
      <c r="BW255" s="177"/>
      <c r="BX255" s="177"/>
      <c r="BY255" s="177"/>
      <c r="BZ255" s="177"/>
      <c r="CA255" s="177"/>
    </row>
    <row r="256" spans="12:79" s="98" customFormat="1" x14ac:dyDescent="0.2">
      <c r="L256" s="179"/>
      <c r="M256" s="179"/>
      <c r="BV256" s="177"/>
      <c r="BW256" s="177"/>
      <c r="BX256" s="177"/>
      <c r="BY256" s="177"/>
      <c r="BZ256" s="177"/>
      <c r="CA256" s="177"/>
    </row>
    <row r="257" spans="12:79" s="98" customFormat="1" x14ac:dyDescent="0.2">
      <c r="L257" s="179"/>
      <c r="M257" s="179"/>
      <c r="BV257" s="177"/>
      <c r="BW257" s="177"/>
      <c r="BX257" s="177"/>
      <c r="BY257" s="177"/>
      <c r="BZ257" s="177"/>
      <c r="CA257" s="177"/>
    </row>
    <row r="258" spans="12:79" s="98" customFormat="1" x14ac:dyDescent="0.2">
      <c r="L258" s="179"/>
      <c r="M258" s="179"/>
      <c r="BV258" s="177"/>
      <c r="BW258" s="177"/>
      <c r="BX258" s="177"/>
      <c r="BY258" s="177"/>
      <c r="BZ258" s="177"/>
      <c r="CA258" s="177"/>
    </row>
    <row r="259" spans="12:79" s="98" customFormat="1" x14ac:dyDescent="0.2">
      <c r="L259" s="179"/>
      <c r="M259" s="179"/>
      <c r="BV259" s="177"/>
      <c r="BW259" s="177"/>
      <c r="BX259" s="177"/>
      <c r="BY259" s="177"/>
      <c r="BZ259" s="177"/>
      <c r="CA259" s="177"/>
    </row>
    <row r="260" spans="12:79" s="98" customFormat="1" x14ac:dyDescent="0.2">
      <c r="L260" s="179"/>
      <c r="M260" s="179"/>
      <c r="BV260" s="177"/>
      <c r="BW260" s="177"/>
      <c r="BX260" s="177"/>
      <c r="BY260" s="177"/>
      <c r="BZ260" s="177"/>
      <c r="CA260" s="177"/>
    </row>
    <row r="261" spans="12:79" s="98" customFormat="1" x14ac:dyDescent="0.2">
      <c r="L261" s="179"/>
      <c r="M261" s="179"/>
      <c r="BV261" s="177"/>
      <c r="BW261" s="177"/>
      <c r="BX261" s="177"/>
      <c r="BY261" s="177"/>
      <c r="BZ261" s="177"/>
      <c r="CA261" s="177"/>
    </row>
    <row r="262" spans="12:79" s="98" customFormat="1" x14ac:dyDescent="0.2">
      <c r="L262" s="179"/>
      <c r="M262" s="179"/>
      <c r="BV262" s="177"/>
      <c r="BW262" s="177"/>
      <c r="BX262" s="177"/>
      <c r="BY262" s="177"/>
      <c r="BZ262" s="177"/>
      <c r="CA262" s="177"/>
    </row>
    <row r="263" spans="12:79" s="98" customFormat="1" x14ac:dyDescent="0.2">
      <c r="L263" s="179"/>
      <c r="M263" s="179"/>
      <c r="BV263" s="177"/>
      <c r="BW263" s="177"/>
      <c r="BX263" s="177"/>
      <c r="BY263" s="177"/>
      <c r="BZ263" s="177"/>
      <c r="CA263" s="177"/>
    </row>
    <row r="264" spans="12:79" s="98" customFormat="1" x14ac:dyDescent="0.2">
      <c r="L264" s="179"/>
      <c r="M264" s="179"/>
      <c r="BV264" s="177"/>
      <c r="BW264" s="177"/>
      <c r="BX264" s="177"/>
      <c r="BY264" s="177"/>
      <c r="BZ264" s="177"/>
      <c r="CA264" s="177"/>
    </row>
    <row r="265" spans="12:79" s="98" customFormat="1" x14ac:dyDescent="0.2">
      <c r="L265" s="179"/>
      <c r="M265" s="179"/>
      <c r="BV265" s="177"/>
      <c r="BW265" s="177"/>
      <c r="BX265" s="177"/>
      <c r="BY265" s="177"/>
      <c r="BZ265" s="177"/>
      <c r="CA265" s="177"/>
    </row>
    <row r="266" spans="12:79" s="98" customFormat="1" x14ac:dyDescent="0.2">
      <c r="L266" s="179"/>
      <c r="M266" s="179"/>
      <c r="BV266" s="177"/>
      <c r="BW266" s="177"/>
      <c r="BX266" s="177"/>
      <c r="BY266" s="177"/>
      <c r="BZ266" s="177"/>
      <c r="CA266" s="177"/>
    </row>
    <row r="267" spans="12:79" s="98" customFormat="1" x14ac:dyDescent="0.2">
      <c r="L267" s="179"/>
      <c r="M267" s="179"/>
      <c r="BV267" s="177"/>
      <c r="BW267" s="177"/>
      <c r="BX267" s="177"/>
      <c r="BY267" s="177"/>
      <c r="BZ267" s="177"/>
      <c r="CA267" s="177"/>
    </row>
    <row r="268" spans="12:79" s="98" customFormat="1" x14ac:dyDescent="0.2">
      <c r="L268" s="179"/>
      <c r="M268" s="179"/>
      <c r="BV268" s="177"/>
      <c r="BW268" s="177"/>
      <c r="BX268" s="177"/>
      <c r="BY268" s="177"/>
      <c r="BZ268" s="177"/>
      <c r="CA268" s="177"/>
    </row>
    <row r="269" spans="12:79" s="98" customFormat="1" x14ac:dyDescent="0.2">
      <c r="L269" s="179"/>
      <c r="M269" s="179"/>
      <c r="BV269" s="177"/>
      <c r="BW269" s="177"/>
      <c r="BX269" s="177"/>
      <c r="BY269" s="177"/>
      <c r="BZ269" s="177"/>
      <c r="CA269" s="177"/>
    </row>
    <row r="270" spans="12:79" s="98" customFormat="1" x14ac:dyDescent="0.2">
      <c r="L270" s="179"/>
      <c r="M270" s="179"/>
      <c r="BV270" s="177"/>
      <c r="BW270" s="177"/>
      <c r="BX270" s="177"/>
      <c r="BY270" s="177"/>
      <c r="BZ270" s="177"/>
      <c r="CA270" s="177"/>
    </row>
    <row r="271" spans="12:79" s="98" customFormat="1" x14ac:dyDescent="0.2">
      <c r="L271" s="179"/>
      <c r="M271" s="179"/>
      <c r="BV271" s="177"/>
      <c r="BW271" s="177"/>
      <c r="BX271" s="177"/>
      <c r="BY271" s="177"/>
      <c r="BZ271" s="177"/>
      <c r="CA271" s="177"/>
    </row>
    <row r="272" spans="12:79" s="98" customFormat="1" x14ac:dyDescent="0.2">
      <c r="L272" s="179"/>
      <c r="M272" s="179"/>
      <c r="BV272" s="177"/>
      <c r="BW272" s="177"/>
      <c r="BX272" s="177"/>
      <c r="BY272" s="177"/>
      <c r="BZ272" s="177"/>
      <c r="CA272" s="177"/>
    </row>
    <row r="273" spans="12:79" s="98" customFormat="1" x14ac:dyDescent="0.2">
      <c r="L273" s="179"/>
      <c r="M273" s="179"/>
      <c r="BV273" s="177"/>
      <c r="BW273" s="177"/>
      <c r="BX273" s="177"/>
      <c r="BY273" s="177"/>
      <c r="BZ273" s="177"/>
      <c r="CA273" s="177"/>
    </row>
    <row r="274" spans="12:79" s="98" customFormat="1" x14ac:dyDescent="0.2">
      <c r="L274" s="179"/>
      <c r="M274" s="179"/>
      <c r="BV274" s="177"/>
      <c r="BW274" s="177"/>
      <c r="BX274" s="177"/>
      <c r="BY274" s="177"/>
      <c r="BZ274" s="177"/>
      <c r="CA274" s="177"/>
    </row>
    <row r="275" spans="12:79" s="98" customFormat="1" x14ac:dyDescent="0.2">
      <c r="L275" s="179"/>
      <c r="M275" s="179"/>
      <c r="BV275" s="177"/>
      <c r="BW275" s="177"/>
      <c r="BX275" s="177"/>
      <c r="BY275" s="177"/>
      <c r="BZ275" s="177"/>
      <c r="CA275" s="177"/>
    </row>
    <row r="276" spans="12:79" s="98" customFormat="1" x14ac:dyDescent="0.2">
      <c r="L276" s="179"/>
      <c r="M276" s="179"/>
      <c r="BV276" s="177"/>
      <c r="BW276" s="177"/>
      <c r="BX276" s="177"/>
      <c r="BY276" s="177"/>
      <c r="BZ276" s="177"/>
      <c r="CA276" s="177"/>
    </row>
    <row r="277" spans="12:79" s="98" customFormat="1" x14ac:dyDescent="0.2">
      <c r="L277" s="179"/>
      <c r="M277" s="179"/>
      <c r="BV277" s="177"/>
      <c r="BW277" s="177"/>
      <c r="BX277" s="177"/>
      <c r="BY277" s="177"/>
      <c r="BZ277" s="177"/>
      <c r="CA277" s="177"/>
    </row>
    <row r="278" spans="12:79" s="98" customFormat="1" x14ac:dyDescent="0.2">
      <c r="L278" s="179"/>
      <c r="M278" s="179"/>
      <c r="BV278" s="177"/>
      <c r="BW278" s="177"/>
      <c r="BX278" s="177"/>
      <c r="BY278" s="177"/>
      <c r="BZ278" s="177"/>
      <c r="CA278" s="177"/>
    </row>
    <row r="279" spans="12:79" s="98" customFormat="1" x14ac:dyDescent="0.2">
      <c r="L279" s="179"/>
      <c r="M279" s="179"/>
      <c r="BV279" s="177"/>
      <c r="BW279" s="177"/>
      <c r="BX279" s="177"/>
      <c r="BY279" s="177"/>
      <c r="BZ279" s="177"/>
      <c r="CA279" s="177"/>
    </row>
    <row r="280" spans="12:79" s="98" customFormat="1" x14ac:dyDescent="0.2">
      <c r="L280" s="179"/>
      <c r="M280" s="179"/>
      <c r="BV280" s="177"/>
      <c r="BW280" s="177"/>
      <c r="BX280" s="177"/>
      <c r="BY280" s="177"/>
      <c r="BZ280" s="177"/>
      <c r="CA280" s="177"/>
    </row>
    <row r="281" spans="12:79" s="98" customFormat="1" x14ac:dyDescent="0.2">
      <c r="L281" s="179"/>
      <c r="M281" s="179"/>
      <c r="BV281" s="177"/>
      <c r="BW281" s="177"/>
      <c r="BX281" s="177"/>
      <c r="BY281" s="177"/>
      <c r="BZ281" s="177"/>
      <c r="CA281" s="177"/>
    </row>
    <row r="282" spans="12:79" s="98" customFormat="1" x14ac:dyDescent="0.2">
      <c r="L282" s="179"/>
      <c r="M282" s="179"/>
      <c r="BV282" s="177"/>
      <c r="BW282" s="177"/>
      <c r="BX282" s="177"/>
      <c r="BY282" s="177"/>
      <c r="BZ282" s="177"/>
      <c r="CA282" s="177"/>
    </row>
    <row r="283" spans="12:79" s="98" customFormat="1" x14ac:dyDescent="0.2">
      <c r="L283" s="179"/>
      <c r="M283" s="179"/>
      <c r="BV283" s="177"/>
      <c r="BW283" s="177"/>
      <c r="BX283" s="177"/>
      <c r="BY283" s="177"/>
      <c r="BZ283" s="177"/>
      <c r="CA283" s="177"/>
    </row>
    <row r="284" spans="12:79" s="98" customFormat="1" x14ac:dyDescent="0.2">
      <c r="L284" s="179"/>
      <c r="M284" s="179"/>
      <c r="BV284" s="177"/>
      <c r="BW284" s="177"/>
      <c r="BX284" s="177"/>
      <c r="BY284" s="177"/>
      <c r="BZ284" s="177"/>
      <c r="CA284" s="177"/>
    </row>
    <row r="285" spans="12:79" s="98" customFormat="1" x14ac:dyDescent="0.2">
      <c r="L285" s="179"/>
      <c r="M285" s="179"/>
      <c r="BV285" s="177"/>
      <c r="BW285" s="177"/>
      <c r="BX285" s="177"/>
      <c r="BY285" s="177"/>
      <c r="BZ285" s="177"/>
      <c r="CA285" s="177"/>
    </row>
    <row r="286" spans="12:79" s="98" customFormat="1" x14ac:dyDescent="0.2">
      <c r="L286" s="179"/>
      <c r="M286" s="179"/>
      <c r="BV286" s="177"/>
      <c r="BW286" s="177"/>
      <c r="BX286" s="177"/>
      <c r="BY286" s="177"/>
      <c r="BZ286" s="177"/>
      <c r="CA286" s="177"/>
    </row>
    <row r="287" spans="12:79" s="98" customFormat="1" x14ac:dyDescent="0.2">
      <c r="L287" s="179"/>
      <c r="M287" s="179"/>
      <c r="BV287" s="177"/>
      <c r="BW287" s="177"/>
      <c r="BX287" s="177"/>
      <c r="BY287" s="177"/>
      <c r="BZ287" s="177"/>
      <c r="CA287" s="177"/>
    </row>
    <row r="288" spans="12:79" s="98" customFormat="1" x14ac:dyDescent="0.2">
      <c r="L288" s="179"/>
      <c r="M288" s="179"/>
      <c r="BV288" s="177"/>
      <c r="BW288" s="177"/>
      <c r="BX288" s="177"/>
      <c r="BY288" s="177"/>
      <c r="BZ288" s="177"/>
      <c r="CA288" s="177"/>
    </row>
    <row r="289" spans="12:79" s="98" customFormat="1" x14ac:dyDescent="0.2">
      <c r="L289" s="179"/>
      <c r="M289" s="179"/>
      <c r="BV289" s="177"/>
      <c r="BW289" s="177"/>
      <c r="BX289" s="177"/>
      <c r="BY289" s="177"/>
      <c r="BZ289" s="177"/>
      <c r="CA289" s="177"/>
    </row>
    <row r="290" spans="12:79" s="98" customFormat="1" x14ac:dyDescent="0.2">
      <c r="L290" s="179"/>
      <c r="M290" s="179"/>
      <c r="BV290" s="177"/>
      <c r="BW290" s="177"/>
      <c r="BX290" s="177"/>
      <c r="BY290" s="177"/>
      <c r="BZ290" s="177"/>
      <c r="CA290" s="177"/>
    </row>
    <row r="291" spans="12:79" s="98" customFormat="1" x14ac:dyDescent="0.2">
      <c r="L291" s="179"/>
      <c r="M291" s="179"/>
      <c r="BV291" s="177"/>
      <c r="BW291" s="177"/>
      <c r="BX291" s="177"/>
      <c r="BY291" s="177"/>
      <c r="BZ291" s="177"/>
      <c r="CA291" s="177"/>
    </row>
    <row r="292" spans="12:79" s="98" customFormat="1" x14ac:dyDescent="0.2">
      <c r="L292" s="179"/>
      <c r="M292" s="179"/>
      <c r="BV292" s="177"/>
      <c r="BW292" s="177"/>
      <c r="BX292" s="177"/>
      <c r="BY292" s="177"/>
      <c r="BZ292" s="177"/>
      <c r="CA292" s="177"/>
    </row>
    <row r="293" spans="12:79" s="98" customFormat="1" x14ac:dyDescent="0.2">
      <c r="L293" s="179"/>
      <c r="M293" s="179"/>
      <c r="BV293" s="177"/>
      <c r="BW293" s="177"/>
      <c r="BX293" s="177"/>
      <c r="BY293" s="177"/>
      <c r="BZ293" s="177"/>
      <c r="CA293" s="177"/>
    </row>
    <row r="294" spans="12:79" s="98" customFormat="1" x14ac:dyDescent="0.2">
      <c r="L294" s="179"/>
      <c r="M294" s="179"/>
      <c r="BV294" s="177"/>
      <c r="BW294" s="177"/>
      <c r="BX294" s="177"/>
      <c r="BY294" s="177"/>
      <c r="BZ294" s="177"/>
      <c r="CA294" s="177"/>
    </row>
    <row r="295" spans="12:79" s="98" customFormat="1" x14ac:dyDescent="0.2">
      <c r="L295" s="179"/>
      <c r="M295" s="179"/>
      <c r="BV295" s="177"/>
      <c r="BW295" s="177"/>
      <c r="BX295" s="177"/>
      <c r="BY295" s="177"/>
      <c r="BZ295" s="177"/>
      <c r="CA295" s="177"/>
    </row>
    <row r="296" spans="12:79" s="98" customFormat="1" x14ac:dyDescent="0.2">
      <c r="L296" s="179"/>
      <c r="M296" s="179"/>
      <c r="BV296" s="177"/>
      <c r="BW296" s="177"/>
      <c r="BX296" s="177"/>
      <c r="BY296" s="177"/>
      <c r="BZ296" s="177"/>
      <c r="CA296" s="177"/>
    </row>
    <row r="297" spans="12:79" s="98" customFormat="1" x14ac:dyDescent="0.2">
      <c r="L297" s="179"/>
      <c r="M297" s="179"/>
      <c r="BV297" s="177"/>
      <c r="BW297" s="177"/>
      <c r="BX297" s="177"/>
      <c r="BY297" s="177"/>
      <c r="BZ297" s="177"/>
      <c r="CA297" s="177"/>
    </row>
    <row r="298" spans="12:79" s="98" customFormat="1" x14ac:dyDescent="0.2">
      <c r="L298" s="179"/>
      <c r="M298" s="179"/>
      <c r="BV298" s="177"/>
      <c r="BW298" s="177"/>
      <c r="BX298" s="177"/>
      <c r="BY298" s="177"/>
      <c r="BZ298" s="177"/>
      <c r="CA298" s="177"/>
    </row>
    <row r="299" spans="12:79" s="98" customFormat="1" x14ac:dyDescent="0.2">
      <c r="L299" s="179"/>
      <c r="M299" s="179"/>
      <c r="BV299" s="177"/>
      <c r="BW299" s="177"/>
      <c r="BX299" s="177"/>
      <c r="BY299" s="177"/>
      <c r="BZ299" s="177"/>
      <c r="CA299" s="177"/>
    </row>
    <row r="300" spans="12:79" s="98" customFormat="1" x14ac:dyDescent="0.2">
      <c r="L300" s="179"/>
      <c r="M300" s="179"/>
      <c r="BV300" s="177"/>
      <c r="BW300" s="177"/>
      <c r="BX300" s="177"/>
      <c r="BY300" s="177"/>
      <c r="BZ300" s="177"/>
      <c r="CA300" s="177"/>
    </row>
    <row r="301" spans="12:79" s="98" customFormat="1" x14ac:dyDescent="0.2">
      <c r="L301" s="179"/>
      <c r="M301" s="179"/>
      <c r="BV301" s="177"/>
      <c r="BW301" s="177"/>
      <c r="BX301" s="177"/>
      <c r="BY301" s="177"/>
      <c r="BZ301" s="177"/>
      <c r="CA301" s="177"/>
    </row>
    <row r="302" spans="12:79" s="98" customFormat="1" x14ac:dyDescent="0.2">
      <c r="L302" s="179"/>
      <c r="M302" s="179"/>
      <c r="BV302" s="177"/>
      <c r="BW302" s="177"/>
      <c r="BX302" s="177"/>
      <c r="BY302" s="177"/>
      <c r="BZ302" s="177"/>
      <c r="CA302" s="177"/>
    </row>
    <row r="303" spans="12:79" s="98" customFormat="1" x14ac:dyDescent="0.2">
      <c r="L303" s="179"/>
      <c r="M303" s="179"/>
      <c r="BV303" s="177"/>
      <c r="BW303" s="177"/>
      <c r="BX303" s="177"/>
      <c r="BY303" s="177"/>
      <c r="BZ303" s="177"/>
      <c r="CA303" s="177"/>
    </row>
    <row r="304" spans="12:79" s="98" customFormat="1" x14ac:dyDescent="0.2">
      <c r="L304" s="179"/>
      <c r="M304" s="179"/>
      <c r="BV304" s="177"/>
      <c r="BW304" s="177"/>
      <c r="BX304" s="177"/>
      <c r="BY304" s="177"/>
      <c r="BZ304" s="177"/>
      <c r="CA304" s="177"/>
    </row>
    <row r="305" spans="12:79" s="98" customFormat="1" x14ac:dyDescent="0.2">
      <c r="L305" s="179"/>
      <c r="M305" s="179"/>
      <c r="BV305" s="177"/>
      <c r="BW305" s="177"/>
      <c r="BX305" s="177"/>
      <c r="BY305" s="177"/>
      <c r="BZ305" s="177"/>
      <c r="CA305" s="177"/>
    </row>
    <row r="306" spans="12:79" s="98" customFormat="1" x14ac:dyDescent="0.2">
      <c r="L306" s="179"/>
      <c r="M306" s="179"/>
      <c r="BV306" s="177"/>
      <c r="BW306" s="177"/>
      <c r="BX306" s="177"/>
      <c r="BY306" s="177"/>
      <c r="BZ306" s="177"/>
      <c r="CA306" s="177"/>
    </row>
    <row r="307" spans="12:79" s="98" customFormat="1" x14ac:dyDescent="0.2">
      <c r="L307" s="179"/>
      <c r="M307" s="179"/>
      <c r="BV307" s="177"/>
      <c r="BW307" s="177"/>
      <c r="BX307" s="177"/>
      <c r="BY307" s="177"/>
      <c r="BZ307" s="177"/>
      <c r="CA307" s="177"/>
    </row>
    <row r="308" spans="12:79" s="98" customFormat="1" x14ac:dyDescent="0.2">
      <c r="L308" s="179"/>
      <c r="M308" s="179"/>
      <c r="BV308" s="177"/>
      <c r="BW308" s="177"/>
      <c r="BX308" s="177"/>
      <c r="BY308" s="177"/>
      <c r="BZ308" s="177"/>
      <c r="CA308" s="177"/>
    </row>
    <row r="309" spans="12:79" s="98" customFormat="1" x14ac:dyDescent="0.2">
      <c r="L309" s="179"/>
      <c r="M309" s="179"/>
      <c r="BV309" s="177"/>
      <c r="BW309" s="177"/>
      <c r="BX309" s="177"/>
      <c r="BY309" s="177"/>
      <c r="BZ309" s="177"/>
      <c r="CA309" s="177"/>
    </row>
    <row r="310" spans="12:79" s="98" customFormat="1" x14ac:dyDescent="0.2">
      <c r="L310" s="179"/>
      <c r="M310" s="179"/>
      <c r="BV310" s="177"/>
      <c r="BW310" s="177"/>
      <c r="BX310" s="177"/>
      <c r="BY310" s="177"/>
      <c r="BZ310" s="177"/>
      <c r="CA310" s="177"/>
    </row>
    <row r="311" spans="12:79" s="98" customFormat="1" x14ac:dyDescent="0.2">
      <c r="L311" s="179"/>
      <c r="M311" s="179"/>
      <c r="BV311" s="177"/>
      <c r="BW311" s="177"/>
      <c r="BX311" s="177"/>
      <c r="BY311" s="177"/>
      <c r="BZ311" s="177"/>
      <c r="CA311" s="177"/>
    </row>
    <row r="312" spans="12:79" s="98" customFormat="1" x14ac:dyDescent="0.2">
      <c r="L312" s="179"/>
      <c r="M312" s="179"/>
      <c r="BV312" s="177"/>
      <c r="BW312" s="177"/>
      <c r="BX312" s="177"/>
      <c r="BY312" s="177"/>
      <c r="BZ312" s="177"/>
      <c r="CA312" s="177"/>
    </row>
    <row r="313" spans="12:79" s="98" customFormat="1" x14ac:dyDescent="0.2">
      <c r="L313" s="179"/>
      <c r="M313" s="179"/>
      <c r="BV313" s="177"/>
      <c r="BW313" s="177"/>
      <c r="BX313" s="177"/>
      <c r="BY313" s="177"/>
      <c r="BZ313" s="177"/>
      <c r="CA313" s="177"/>
    </row>
    <row r="314" spans="12:79" s="98" customFormat="1" x14ac:dyDescent="0.2">
      <c r="L314" s="179"/>
      <c r="M314" s="179"/>
      <c r="BV314" s="177"/>
      <c r="BW314" s="177"/>
      <c r="BX314" s="177"/>
      <c r="BY314" s="177"/>
      <c r="BZ314" s="177"/>
      <c r="CA314" s="177"/>
    </row>
    <row r="315" spans="12:79" s="98" customFormat="1" x14ac:dyDescent="0.2">
      <c r="L315" s="179"/>
      <c r="M315" s="179"/>
      <c r="BV315" s="177"/>
      <c r="BW315" s="177"/>
      <c r="BX315" s="177"/>
      <c r="BY315" s="177"/>
      <c r="BZ315" s="177"/>
      <c r="CA315" s="177"/>
    </row>
    <row r="316" spans="12:79" s="98" customFormat="1" x14ac:dyDescent="0.2">
      <c r="L316" s="179"/>
      <c r="M316" s="179"/>
      <c r="BV316" s="177"/>
      <c r="BW316" s="177"/>
      <c r="BX316" s="177"/>
      <c r="BY316" s="177"/>
      <c r="BZ316" s="177"/>
      <c r="CA316" s="177"/>
    </row>
    <row r="317" spans="12:79" s="98" customFormat="1" x14ac:dyDescent="0.2">
      <c r="L317" s="179"/>
      <c r="M317" s="179"/>
      <c r="BV317" s="177"/>
      <c r="BW317" s="177"/>
      <c r="BX317" s="177"/>
      <c r="BY317" s="177"/>
      <c r="BZ317" s="177"/>
      <c r="CA317" s="177"/>
    </row>
    <row r="318" spans="12:79" s="98" customFormat="1" x14ac:dyDescent="0.2">
      <c r="L318" s="179"/>
      <c r="M318" s="179"/>
      <c r="BV318" s="177"/>
      <c r="BW318" s="177"/>
      <c r="BX318" s="177"/>
      <c r="BY318" s="177"/>
      <c r="BZ318" s="177"/>
      <c r="CA318" s="177"/>
    </row>
    <row r="319" spans="12:79" s="98" customFormat="1" x14ac:dyDescent="0.2">
      <c r="L319" s="179"/>
      <c r="M319" s="179"/>
      <c r="BV319" s="177"/>
      <c r="BW319" s="177"/>
      <c r="BX319" s="177"/>
      <c r="BY319" s="177"/>
      <c r="BZ319" s="177"/>
      <c r="CA319" s="177"/>
    </row>
    <row r="320" spans="12:79" s="98" customFormat="1" x14ac:dyDescent="0.2">
      <c r="L320" s="179"/>
      <c r="M320" s="179"/>
      <c r="BV320" s="177"/>
      <c r="BW320" s="177"/>
      <c r="BX320" s="177"/>
      <c r="BY320" s="177"/>
      <c r="BZ320" s="177"/>
      <c r="CA320" s="177"/>
    </row>
    <row r="321" spans="12:79" s="98" customFormat="1" x14ac:dyDescent="0.2">
      <c r="L321" s="179"/>
      <c r="M321" s="179"/>
      <c r="BV321" s="177"/>
      <c r="BW321" s="177"/>
      <c r="BX321" s="177"/>
      <c r="BY321" s="177"/>
      <c r="BZ321" s="177"/>
      <c r="CA321" s="177"/>
    </row>
    <row r="322" spans="12:79" s="98" customFormat="1" x14ac:dyDescent="0.2">
      <c r="L322" s="179"/>
      <c r="M322" s="179"/>
      <c r="BV322" s="177"/>
      <c r="BW322" s="177"/>
      <c r="BX322" s="177"/>
      <c r="BY322" s="177"/>
      <c r="BZ322" s="177"/>
      <c r="CA322" s="177"/>
    </row>
    <row r="323" spans="12:79" s="98" customFormat="1" x14ac:dyDescent="0.2">
      <c r="L323" s="179"/>
      <c r="M323" s="179"/>
      <c r="BV323" s="177"/>
      <c r="BW323" s="177"/>
      <c r="BX323" s="177"/>
      <c r="BY323" s="177"/>
      <c r="BZ323" s="177"/>
      <c r="CA323" s="177"/>
    </row>
    <row r="324" spans="12:79" s="98" customFormat="1" x14ac:dyDescent="0.2">
      <c r="L324" s="179"/>
      <c r="M324" s="179"/>
      <c r="BV324" s="177"/>
      <c r="BW324" s="177"/>
      <c r="BX324" s="177"/>
      <c r="BY324" s="177"/>
      <c r="BZ324" s="177"/>
      <c r="CA324" s="177"/>
    </row>
    <row r="325" spans="12:79" s="98" customFormat="1" x14ac:dyDescent="0.2">
      <c r="L325" s="179"/>
      <c r="M325" s="179"/>
      <c r="BV325" s="177"/>
      <c r="BW325" s="177"/>
      <c r="BX325" s="177"/>
      <c r="BY325" s="177"/>
      <c r="BZ325" s="177"/>
      <c r="CA325" s="177"/>
    </row>
    <row r="326" spans="12:79" s="98" customFormat="1" x14ac:dyDescent="0.2">
      <c r="L326" s="179"/>
      <c r="M326" s="179"/>
      <c r="BV326" s="177"/>
      <c r="BW326" s="177"/>
      <c r="BX326" s="177"/>
      <c r="BY326" s="177"/>
      <c r="BZ326" s="177"/>
      <c r="CA326" s="177"/>
    </row>
    <row r="327" spans="12:79" s="98" customFormat="1" x14ac:dyDescent="0.2">
      <c r="L327" s="179"/>
      <c r="M327" s="179"/>
      <c r="BV327" s="177"/>
      <c r="BW327" s="177"/>
      <c r="BX327" s="177"/>
      <c r="BY327" s="177"/>
      <c r="BZ327" s="177"/>
      <c r="CA327" s="177"/>
    </row>
    <row r="328" spans="12:79" s="98" customFormat="1" x14ac:dyDescent="0.2">
      <c r="L328" s="179"/>
      <c r="M328" s="179"/>
      <c r="BV328" s="177"/>
      <c r="BW328" s="177"/>
      <c r="BX328" s="177"/>
      <c r="BY328" s="177"/>
      <c r="BZ328" s="177"/>
      <c r="CA328" s="177"/>
    </row>
    <row r="329" spans="12:79" s="98" customFormat="1" x14ac:dyDescent="0.2">
      <c r="L329" s="179"/>
      <c r="M329" s="179"/>
      <c r="BV329" s="177"/>
      <c r="BW329" s="177"/>
      <c r="BX329" s="177"/>
      <c r="BY329" s="177"/>
      <c r="BZ329" s="177"/>
      <c r="CA329" s="177"/>
    </row>
    <row r="330" spans="12:79" s="98" customFormat="1" x14ac:dyDescent="0.2">
      <c r="L330" s="179"/>
      <c r="M330" s="179"/>
      <c r="BV330" s="177"/>
      <c r="BW330" s="177"/>
      <c r="BX330" s="177"/>
      <c r="BY330" s="177"/>
      <c r="BZ330" s="177"/>
      <c r="CA330" s="177"/>
    </row>
    <row r="331" spans="12:79" s="98" customFormat="1" x14ac:dyDescent="0.2">
      <c r="L331" s="179"/>
      <c r="M331" s="179"/>
      <c r="BV331" s="177"/>
      <c r="BW331" s="177"/>
      <c r="BX331" s="177"/>
      <c r="BY331" s="177"/>
      <c r="BZ331" s="177"/>
      <c r="CA331" s="177"/>
    </row>
    <row r="332" spans="12:79" s="98" customFormat="1" x14ac:dyDescent="0.2">
      <c r="L332" s="179"/>
      <c r="M332" s="179"/>
      <c r="BV332" s="177"/>
      <c r="BW332" s="177"/>
      <c r="BX332" s="177"/>
      <c r="BY332" s="177"/>
      <c r="BZ332" s="177"/>
      <c r="CA332" s="177"/>
    </row>
    <row r="333" spans="12:79" s="98" customFormat="1" x14ac:dyDescent="0.2">
      <c r="L333" s="179"/>
      <c r="M333" s="179"/>
      <c r="BV333" s="177"/>
      <c r="BW333" s="177"/>
      <c r="BX333" s="177"/>
      <c r="BY333" s="177"/>
      <c r="BZ333" s="177"/>
      <c r="CA333" s="177"/>
    </row>
    <row r="334" spans="12:79" s="98" customFormat="1" x14ac:dyDescent="0.2">
      <c r="L334" s="179"/>
      <c r="M334" s="179"/>
      <c r="BV334" s="177"/>
      <c r="BW334" s="177"/>
      <c r="BX334" s="177"/>
      <c r="BY334" s="177"/>
      <c r="BZ334" s="177"/>
      <c r="CA334" s="177"/>
    </row>
    <row r="335" spans="12:79" s="98" customFormat="1" x14ac:dyDescent="0.2">
      <c r="L335" s="179"/>
      <c r="M335" s="179"/>
      <c r="BV335" s="177"/>
      <c r="BW335" s="177"/>
      <c r="BX335" s="177"/>
      <c r="BY335" s="177"/>
      <c r="BZ335" s="177"/>
      <c r="CA335" s="177"/>
    </row>
    <row r="336" spans="12:79" s="98" customFormat="1" x14ac:dyDescent="0.2">
      <c r="L336" s="179"/>
      <c r="M336" s="179"/>
      <c r="BV336" s="177"/>
      <c r="BW336" s="177"/>
      <c r="BX336" s="177"/>
      <c r="BY336" s="177"/>
      <c r="BZ336" s="177"/>
      <c r="CA336" s="177"/>
    </row>
    <row r="337" spans="12:79" s="98" customFormat="1" x14ac:dyDescent="0.2">
      <c r="L337" s="179"/>
      <c r="M337" s="179"/>
      <c r="BV337" s="177"/>
      <c r="BW337" s="177"/>
      <c r="BX337" s="177"/>
      <c r="BY337" s="177"/>
      <c r="BZ337" s="177"/>
      <c r="CA337" s="177"/>
    </row>
    <row r="338" spans="12:79" s="98" customFormat="1" x14ac:dyDescent="0.2">
      <c r="L338" s="179"/>
      <c r="M338" s="179"/>
      <c r="BV338" s="177"/>
      <c r="BW338" s="177"/>
      <c r="BX338" s="177"/>
      <c r="BY338" s="177"/>
      <c r="BZ338" s="177"/>
      <c r="CA338" s="177"/>
    </row>
    <row r="339" spans="12:79" s="98" customFormat="1" x14ac:dyDescent="0.2">
      <c r="L339" s="179"/>
      <c r="M339" s="179"/>
      <c r="BV339" s="177"/>
      <c r="BW339" s="177"/>
      <c r="BX339" s="177"/>
      <c r="BY339" s="177"/>
      <c r="BZ339" s="177"/>
      <c r="CA339" s="177"/>
    </row>
    <row r="340" spans="12:79" s="98" customFormat="1" x14ac:dyDescent="0.2">
      <c r="L340" s="179"/>
      <c r="M340" s="179"/>
      <c r="BV340" s="177"/>
      <c r="BW340" s="177"/>
      <c r="BX340" s="177"/>
      <c r="BY340" s="177"/>
      <c r="BZ340" s="177"/>
      <c r="CA340" s="177"/>
    </row>
    <row r="341" spans="12:79" s="98" customFormat="1" x14ac:dyDescent="0.2">
      <c r="L341" s="179"/>
      <c r="M341" s="179"/>
      <c r="BV341" s="177"/>
      <c r="BW341" s="177"/>
      <c r="BX341" s="177"/>
      <c r="BY341" s="177"/>
      <c r="BZ341" s="177"/>
      <c r="CA341" s="177"/>
    </row>
    <row r="342" spans="12:79" s="98" customFormat="1" x14ac:dyDescent="0.2">
      <c r="L342" s="179"/>
      <c r="M342" s="179"/>
      <c r="BV342" s="177"/>
      <c r="BW342" s="177"/>
      <c r="BX342" s="177"/>
      <c r="BY342" s="177"/>
      <c r="BZ342" s="177"/>
      <c r="CA342" s="177"/>
    </row>
    <row r="343" spans="12:79" s="98" customFormat="1" x14ac:dyDescent="0.2">
      <c r="L343" s="179"/>
      <c r="M343" s="179"/>
      <c r="BV343" s="177"/>
      <c r="BW343" s="177"/>
      <c r="BX343" s="177"/>
      <c r="BY343" s="177"/>
      <c r="BZ343" s="177"/>
      <c r="CA343" s="177"/>
    </row>
    <row r="344" spans="12:79" s="98" customFormat="1" x14ac:dyDescent="0.2">
      <c r="L344" s="179"/>
      <c r="M344" s="179"/>
      <c r="BV344" s="177"/>
      <c r="BW344" s="177"/>
      <c r="BX344" s="177"/>
      <c r="BY344" s="177"/>
      <c r="BZ344" s="177"/>
      <c r="CA344" s="177"/>
    </row>
    <row r="345" spans="12:79" s="98" customFormat="1" x14ac:dyDescent="0.2">
      <c r="L345" s="179"/>
      <c r="M345" s="179"/>
      <c r="BV345" s="177"/>
      <c r="BW345" s="177"/>
      <c r="BX345" s="177"/>
      <c r="BY345" s="177"/>
      <c r="BZ345" s="177"/>
      <c r="CA345" s="177"/>
    </row>
    <row r="346" spans="12:79" s="98" customFormat="1" x14ac:dyDescent="0.2">
      <c r="L346" s="179"/>
      <c r="M346" s="179"/>
      <c r="BV346" s="177"/>
      <c r="BW346" s="177"/>
      <c r="BX346" s="177"/>
      <c r="BY346" s="177"/>
      <c r="BZ346" s="177"/>
      <c r="CA346" s="177"/>
    </row>
    <row r="347" spans="12:79" s="98" customFormat="1" x14ac:dyDescent="0.2">
      <c r="L347" s="179"/>
      <c r="M347" s="179"/>
      <c r="BV347" s="177"/>
      <c r="BW347" s="177"/>
      <c r="BX347" s="177"/>
      <c r="BY347" s="177"/>
      <c r="BZ347" s="177"/>
      <c r="CA347" s="177"/>
    </row>
    <row r="348" spans="12:79" s="98" customFormat="1" x14ac:dyDescent="0.2">
      <c r="L348" s="179"/>
      <c r="M348" s="179"/>
      <c r="BV348" s="177"/>
      <c r="BW348" s="177"/>
      <c r="BX348" s="177"/>
      <c r="BY348" s="177"/>
      <c r="BZ348" s="177"/>
      <c r="CA348" s="177"/>
    </row>
    <row r="349" spans="12:79" s="98" customFormat="1" x14ac:dyDescent="0.2">
      <c r="L349" s="179"/>
      <c r="M349" s="179"/>
      <c r="BV349" s="177"/>
      <c r="BW349" s="177"/>
      <c r="BX349" s="177"/>
      <c r="BY349" s="177"/>
      <c r="BZ349" s="177"/>
      <c r="CA349" s="177"/>
    </row>
    <row r="350" spans="12:79" s="98" customFormat="1" x14ac:dyDescent="0.2">
      <c r="L350" s="179"/>
      <c r="M350" s="179"/>
      <c r="BV350" s="177"/>
      <c r="BW350" s="177"/>
      <c r="BX350" s="177"/>
      <c r="BY350" s="177"/>
      <c r="BZ350" s="177"/>
      <c r="CA350" s="177"/>
    </row>
    <row r="351" spans="12:79" s="98" customFormat="1" x14ac:dyDescent="0.2">
      <c r="L351" s="179"/>
      <c r="M351" s="179"/>
      <c r="BV351" s="177"/>
      <c r="BW351" s="177"/>
      <c r="BX351" s="177"/>
      <c r="BY351" s="177"/>
      <c r="BZ351" s="177"/>
      <c r="CA351" s="177"/>
    </row>
    <row r="352" spans="12:79" s="98" customFormat="1" x14ac:dyDescent="0.2">
      <c r="L352" s="179"/>
      <c r="M352" s="179"/>
      <c r="BV352" s="177"/>
      <c r="BW352" s="177"/>
      <c r="BX352" s="177"/>
      <c r="BY352" s="177"/>
      <c r="BZ352" s="177"/>
      <c r="CA352" s="177"/>
    </row>
    <row r="353" spans="12:79" s="98" customFormat="1" x14ac:dyDescent="0.2">
      <c r="L353" s="179"/>
      <c r="M353" s="179"/>
      <c r="BV353" s="177"/>
      <c r="BW353" s="177"/>
      <c r="BX353" s="177"/>
      <c r="BY353" s="177"/>
      <c r="BZ353" s="177"/>
      <c r="CA353" s="177"/>
    </row>
    <row r="354" spans="12:79" s="98" customFormat="1" x14ac:dyDescent="0.2">
      <c r="L354" s="179"/>
      <c r="M354" s="179"/>
      <c r="BV354" s="177"/>
      <c r="BW354" s="177"/>
      <c r="BX354" s="177"/>
      <c r="BY354" s="177"/>
      <c r="BZ354" s="177"/>
      <c r="CA354" s="177"/>
    </row>
    <row r="355" spans="12:79" s="98" customFormat="1" x14ac:dyDescent="0.2">
      <c r="L355" s="179"/>
      <c r="M355" s="179"/>
      <c r="BV355" s="177"/>
      <c r="BW355" s="177"/>
      <c r="BX355" s="177"/>
      <c r="BY355" s="177"/>
      <c r="BZ355" s="177"/>
      <c r="CA355" s="177"/>
    </row>
    <row r="356" spans="12:79" s="98" customFormat="1" x14ac:dyDescent="0.2">
      <c r="L356" s="179"/>
      <c r="M356" s="179"/>
      <c r="BV356" s="177"/>
      <c r="BW356" s="177"/>
      <c r="BX356" s="177"/>
      <c r="BY356" s="177"/>
      <c r="BZ356" s="177"/>
      <c r="CA356" s="177"/>
    </row>
    <row r="357" spans="12:79" s="98" customFormat="1" x14ac:dyDescent="0.2">
      <c r="L357" s="179"/>
      <c r="M357" s="179"/>
      <c r="BV357" s="177"/>
      <c r="BW357" s="177"/>
      <c r="BX357" s="177"/>
      <c r="BY357" s="177"/>
      <c r="BZ357" s="177"/>
      <c r="CA357" s="177"/>
    </row>
    <row r="358" spans="12:79" s="98" customFormat="1" x14ac:dyDescent="0.2">
      <c r="L358" s="179"/>
      <c r="M358" s="179"/>
      <c r="BV358" s="177"/>
      <c r="BW358" s="177"/>
      <c r="BX358" s="177"/>
      <c r="BY358" s="177"/>
      <c r="BZ358" s="177"/>
      <c r="CA358" s="177"/>
    </row>
    <row r="359" spans="12:79" s="98" customFormat="1" x14ac:dyDescent="0.2">
      <c r="L359" s="179"/>
      <c r="M359" s="179"/>
      <c r="BV359" s="177"/>
      <c r="BW359" s="177"/>
      <c r="BX359" s="177"/>
      <c r="BY359" s="177"/>
      <c r="BZ359" s="177"/>
      <c r="CA359" s="177"/>
    </row>
    <row r="360" spans="12:79" s="98" customFormat="1" x14ac:dyDescent="0.2">
      <c r="L360" s="179"/>
      <c r="M360" s="179"/>
      <c r="BV360" s="177"/>
      <c r="BW360" s="177"/>
      <c r="BX360" s="177"/>
      <c r="BY360" s="177"/>
      <c r="BZ360" s="177"/>
      <c r="CA360" s="177"/>
    </row>
    <row r="361" spans="12:79" s="98" customFormat="1" x14ac:dyDescent="0.2">
      <c r="L361" s="179"/>
      <c r="M361" s="179"/>
      <c r="BV361" s="177"/>
      <c r="BW361" s="177"/>
      <c r="BX361" s="177"/>
      <c r="BY361" s="177"/>
      <c r="BZ361" s="177"/>
      <c r="CA361" s="177"/>
    </row>
    <row r="362" spans="12:79" s="98" customFormat="1" x14ac:dyDescent="0.2">
      <c r="L362" s="179"/>
      <c r="M362" s="179"/>
      <c r="BV362" s="177"/>
      <c r="BW362" s="177"/>
      <c r="BX362" s="177"/>
      <c r="BY362" s="177"/>
      <c r="BZ362" s="177"/>
      <c r="CA362" s="177"/>
    </row>
    <row r="363" spans="12:79" s="98" customFormat="1" x14ac:dyDescent="0.2">
      <c r="L363" s="179"/>
      <c r="M363" s="179"/>
      <c r="BV363" s="177"/>
      <c r="BW363" s="177"/>
      <c r="BX363" s="177"/>
      <c r="BY363" s="177"/>
      <c r="BZ363" s="177"/>
      <c r="CA363" s="177"/>
    </row>
    <row r="364" spans="12:79" s="98" customFormat="1" x14ac:dyDescent="0.2">
      <c r="L364" s="179"/>
      <c r="M364" s="179"/>
      <c r="BV364" s="177"/>
      <c r="BW364" s="177"/>
      <c r="BX364" s="177"/>
      <c r="BY364" s="177"/>
      <c r="BZ364" s="177"/>
      <c r="CA364" s="177"/>
    </row>
    <row r="365" spans="12:79" s="98" customFormat="1" x14ac:dyDescent="0.2">
      <c r="L365" s="179"/>
      <c r="M365" s="179"/>
      <c r="BV365" s="177"/>
      <c r="BW365" s="177"/>
      <c r="BX365" s="177"/>
      <c r="BY365" s="177"/>
      <c r="BZ365" s="177"/>
      <c r="CA365" s="177"/>
    </row>
    <row r="366" spans="12:79" s="98" customFormat="1" x14ac:dyDescent="0.2">
      <c r="L366" s="179"/>
      <c r="M366" s="179"/>
      <c r="BV366" s="177"/>
      <c r="BW366" s="177"/>
      <c r="BX366" s="177"/>
      <c r="BY366" s="177"/>
      <c r="BZ366" s="177"/>
      <c r="CA366" s="177"/>
    </row>
    <row r="367" spans="12:79" s="98" customFormat="1" x14ac:dyDescent="0.2">
      <c r="L367" s="179"/>
      <c r="M367" s="179"/>
      <c r="BV367" s="177"/>
      <c r="BW367" s="177"/>
      <c r="BX367" s="177"/>
      <c r="BY367" s="177"/>
      <c r="BZ367" s="177"/>
      <c r="CA367" s="177"/>
    </row>
    <row r="368" spans="12:79" s="98" customFormat="1" x14ac:dyDescent="0.2">
      <c r="L368" s="179"/>
      <c r="M368" s="179"/>
      <c r="BV368" s="177"/>
      <c r="BW368" s="177"/>
      <c r="BX368" s="177"/>
      <c r="BY368" s="177"/>
      <c r="BZ368" s="177"/>
      <c r="CA368" s="177"/>
    </row>
    <row r="369" spans="12:79" s="98" customFormat="1" x14ac:dyDescent="0.2">
      <c r="L369" s="179"/>
      <c r="M369" s="179"/>
      <c r="BV369" s="177"/>
      <c r="BW369" s="177"/>
      <c r="BX369" s="177"/>
      <c r="BY369" s="177"/>
      <c r="BZ369" s="177"/>
      <c r="CA369" s="177"/>
    </row>
    <row r="370" spans="12:79" s="98" customFormat="1" x14ac:dyDescent="0.2">
      <c r="L370" s="179"/>
      <c r="M370" s="179"/>
      <c r="BV370" s="177"/>
      <c r="BW370" s="177"/>
      <c r="BX370" s="177"/>
      <c r="BY370" s="177"/>
      <c r="BZ370" s="177"/>
      <c r="CA370" s="177"/>
    </row>
    <row r="371" spans="12:79" s="98" customFormat="1" x14ac:dyDescent="0.2">
      <c r="L371" s="179"/>
      <c r="M371" s="179"/>
      <c r="BV371" s="177"/>
      <c r="BW371" s="177"/>
      <c r="BX371" s="177"/>
      <c r="BY371" s="177"/>
      <c r="BZ371" s="177"/>
      <c r="CA371" s="177"/>
    </row>
    <row r="372" spans="12:79" s="98" customFormat="1" x14ac:dyDescent="0.2">
      <c r="L372" s="179"/>
      <c r="M372" s="179"/>
      <c r="BV372" s="177"/>
      <c r="BW372" s="177"/>
      <c r="BX372" s="177"/>
      <c r="BY372" s="177"/>
      <c r="BZ372" s="177"/>
      <c r="CA372" s="177"/>
    </row>
    <row r="373" spans="12:79" s="98" customFormat="1" x14ac:dyDescent="0.2">
      <c r="L373" s="179"/>
      <c r="M373" s="179"/>
      <c r="BV373" s="177"/>
      <c r="BW373" s="177"/>
      <c r="BX373" s="177"/>
      <c r="BY373" s="177"/>
      <c r="BZ373" s="177"/>
      <c r="CA373" s="177"/>
    </row>
    <row r="374" spans="12:79" s="98" customFormat="1" x14ac:dyDescent="0.2">
      <c r="L374" s="179"/>
      <c r="M374" s="179"/>
      <c r="BV374" s="177"/>
      <c r="BW374" s="177"/>
      <c r="BX374" s="177"/>
      <c r="BY374" s="177"/>
      <c r="BZ374" s="177"/>
      <c r="CA374" s="177"/>
    </row>
    <row r="375" spans="12:79" s="98" customFormat="1" x14ac:dyDescent="0.2">
      <c r="L375" s="179"/>
      <c r="M375" s="179"/>
      <c r="BV375" s="177"/>
      <c r="BW375" s="177"/>
      <c r="BX375" s="177"/>
      <c r="BY375" s="177"/>
      <c r="BZ375" s="177"/>
      <c r="CA375" s="177"/>
    </row>
    <row r="376" spans="12:79" s="98" customFormat="1" x14ac:dyDescent="0.2">
      <c r="L376" s="179"/>
      <c r="M376" s="179"/>
      <c r="BV376" s="177"/>
      <c r="BW376" s="177"/>
      <c r="BX376" s="177"/>
      <c r="BY376" s="177"/>
      <c r="BZ376" s="177"/>
      <c r="CA376" s="177"/>
    </row>
    <row r="377" spans="12:79" s="98" customFormat="1" x14ac:dyDescent="0.2">
      <c r="L377" s="179"/>
      <c r="M377" s="179"/>
      <c r="BV377" s="177"/>
      <c r="BW377" s="177"/>
      <c r="BX377" s="177"/>
      <c r="BY377" s="177"/>
      <c r="BZ377" s="177"/>
      <c r="CA377" s="177"/>
    </row>
    <row r="378" spans="12:79" s="98" customFormat="1" x14ac:dyDescent="0.2">
      <c r="L378" s="179"/>
      <c r="M378" s="179"/>
      <c r="BV378" s="177"/>
      <c r="BW378" s="177"/>
      <c r="BX378" s="177"/>
      <c r="BY378" s="177"/>
      <c r="BZ378" s="177"/>
      <c r="CA378" s="177"/>
    </row>
    <row r="379" spans="12:79" s="98" customFormat="1" x14ac:dyDescent="0.2">
      <c r="L379" s="179"/>
      <c r="M379" s="179"/>
      <c r="BV379" s="177"/>
      <c r="BW379" s="177"/>
      <c r="BX379" s="177"/>
      <c r="BY379" s="177"/>
      <c r="BZ379" s="177"/>
      <c r="CA379" s="177"/>
    </row>
    <row r="380" spans="12:79" s="98" customFormat="1" x14ac:dyDescent="0.2">
      <c r="L380" s="179"/>
      <c r="M380" s="179"/>
      <c r="BV380" s="177"/>
      <c r="BW380" s="177"/>
      <c r="BX380" s="177"/>
      <c r="BY380" s="177"/>
      <c r="BZ380" s="177"/>
      <c r="CA380" s="177"/>
    </row>
    <row r="381" spans="12:79" s="98" customFormat="1" x14ac:dyDescent="0.2">
      <c r="L381" s="179"/>
      <c r="M381" s="179"/>
      <c r="BV381" s="177"/>
      <c r="BW381" s="177"/>
      <c r="BX381" s="177"/>
      <c r="BY381" s="177"/>
      <c r="BZ381" s="177"/>
      <c r="CA381" s="177"/>
    </row>
    <row r="382" spans="12:79" s="98" customFormat="1" x14ac:dyDescent="0.2">
      <c r="L382" s="179"/>
      <c r="M382" s="179"/>
      <c r="BV382" s="177"/>
      <c r="BW382" s="177"/>
      <c r="BX382" s="177"/>
      <c r="BY382" s="177"/>
      <c r="BZ382" s="177"/>
      <c r="CA382" s="177"/>
    </row>
    <row r="383" spans="12:79" s="98" customFormat="1" x14ac:dyDescent="0.2">
      <c r="L383" s="179"/>
      <c r="M383" s="179"/>
      <c r="BV383" s="177"/>
      <c r="BW383" s="177"/>
      <c r="BX383" s="177"/>
      <c r="BY383" s="177"/>
      <c r="BZ383" s="177"/>
      <c r="CA383" s="177"/>
    </row>
    <row r="384" spans="12:79" s="98" customFormat="1" x14ac:dyDescent="0.2">
      <c r="L384" s="179"/>
      <c r="M384" s="179"/>
      <c r="BV384" s="177"/>
      <c r="BW384" s="177"/>
      <c r="BX384" s="177"/>
      <c r="BY384" s="177"/>
      <c r="BZ384" s="177"/>
      <c r="CA384" s="177"/>
    </row>
    <row r="385" spans="12:79" s="98" customFormat="1" x14ac:dyDescent="0.2">
      <c r="L385" s="179"/>
      <c r="M385" s="179"/>
      <c r="BV385" s="177"/>
      <c r="BW385" s="177"/>
      <c r="BX385" s="177"/>
      <c r="BY385" s="177"/>
      <c r="BZ385" s="177"/>
      <c r="CA385" s="177"/>
    </row>
    <row r="386" spans="12:79" s="98" customFormat="1" x14ac:dyDescent="0.2">
      <c r="L386" s="179"/>
      <c r="M386" s="179"/>
      <c r="BV386" s="177"/>
      <c r="BW386" s="177"/>
      <c r="BX386" s="177"/>
      <c r="BY386" s="177"/>
      <c r="BZ386" s="177"/>
      <c r="CA386" s="177"/>
    </row>
    <row r="387" spans="12:79" s="98" customFormat="1" x14ac:dyDescent="0.2">
      <c r="L387" s="179"/>
      <c r="M387" s="179"/>
      <c r="BV387" s="177"/>
      <c r="BW387" s="177"/>
      <c r="BX387" s="177"/>
      <c r="BY387" s="177"/>
      <c r="BZ387" s="177"/>
      <c r="CA387" s="177"/>
    </row>
    <row r="388" spans="12:79" s="98" customFormat="1" x14ac:dyDescent="0.2">
      <c r="L388" s="179"/>
      <c r="M388" s="179"/>
      <c r="BV388" s="177"/>
      <c r="BW388" s="177"/>
      <c r="BX388" s="177"/>
      <c r="BY388" s="177"/>
      <c r="BZ388" s="177"/>
      <c r="CA388" s="177"/>
    </row>
    <row r="389" spans="12:79" s="98" customFormat="1" x14ac:dyDescent="0.2">
      <c r="L389" s="179"/>
      <c r="M389" s="179"/>
      <c r="BV389" s="177"/>
      <c r="BW389" s="177"/>
      <c r="BX389" s="177"/>
      <c r="BY389" s="177"/>
      <c r="BZ389" s="177"/>
      <c r="CA389" s="177"/>
    </row>
    <row r="390" spans="12:79" s="98" customFormat="1" x14ac:dyDescent="0.2">
      <c r="L390" s="179"/>
      <c r="M390" s="179"/>
      <c r="BV390" s="177"/>
      <c r="BW390" s="177"/>
      <c r="BX390" s="177"/>
      <c r="BY390" s="177"/>
      <c r="BZ390" s="177"/>
      <c r="CA390" s="177"/>
    </row>
    <row r="391" spans="12:79" s="98" customFormat="1" x14ac:dyDescent="0.2">
      <c r="L391" s="179"/>
      <c r="M391" s="179"/>
      <c r="BV391" s="177"/>
      <c r="BW391" s="177"/>
      <c r="BX391" s="177"/>
      <c r="BY391" s="177"/>
      <c r="BZ391" s="177"/>
      <c r="CA391" s="177"/>
    </row>
    <row r="392" spans="12:79" s="98" customFormat="1" x14ac:dyDescent="0.2">
      <c r="L392" s="179"/>
      <c r="M392" s="179"/>
      <c r="BV392" s="177"/>
      <c r="BW392" s="177"/>
      <c r="BX392" s="177"/>
      <c r="BY392" s="177"/>
      <c r="BZ392" s="177"/>
      <c r="CA392" s="177"/>
    </row>
    <row r="393" spans="12:79" s="98" customFormat="1" x14ac:dyDescent="0.2">
      <c r="L393" s="179"/>
      <c r="M393" s="179"/>
      <c r="BV393" s="177"/>
      <c r="BW393" s="177"/>
      <c r="BX393" s="177"/>
      <c r="BY393" s="177"/>
      <c r="BZ393" s="177"/>
      <c r="CA393" s="177"/>
    </row>
    <row r="394" spans="12:79" s="98" customFormat="1" x14ac:dyDescent="0.2">
      <c r="L394" s="179"/>
      <c r="M394" s="179"/>
      <c r="BV394" s="177"/>
      <c r="BW394" s="177"/>
      <c r="BX394" s="177"/>
      <c r="BY394" s="177"/>
      <c r="BZ394" s="177"/>
      <c r="CA394" s="177"/>
    </row>
    <row r="395" spans="12:79" s="98" customFormat="1" x14ac:dyDescent="0.2">
      <c r="L395" s="179"/>
      <c r="M395" s="179"/>
      <c r="BV395" s="177"/>
      <c r="BW395" s="177"/>
      <c r="BX395" s="177"/>
      <c r="BY395" s="177"/>
      <c r="BZ395" s="177"/>
      <c r="CA395" s="177"/>
    </row>
    <row r="396" spans="12:79" s="98" customFormat="1" x14ac:dyDescent="0.2">
      <c r="L396" s="179"/>
      <c r="M396" s="179"/>
      <c r="BV396" s="177"/>
      <c r="BW396" s="177"/>
      <c r="BX396" s="177"/>
      <c r="BY396" s="177"/>
      <c r="BZ396" s="177"/>
      <c r="CA396" s="177"/>
    </row>
    <row r="397" spans="12:79" s="98" customFormat="1" x14ac:dyDescent="0.2">
      <c r="L397" s="179"/>
      <c r="M397" s="179"/>
      <c r="BV397" s="177"/>
      <c r="BW397" s="177"/>
      <c r="BX397" s="177"/>
      <c r="BY397" s="177"/>
      <c r="BZ397" s="177"/>
      <c r="CA397" s="177"/>
    </row>
    <row r="398" spans="12:79" s="98" customFormat="1" x14ac:dyDescent="0.2">
      <c r="L398" s="179"/>
      <c r="M398" s="179"/>
      <c r="BV398" s="177"/>
      <c r="BW398" s="177"/>
      <c r="BX398" s="177"/>
      <c r="BY398" s="177"/>
      <c r="BZ398" s="177"/>
      <c r="CA398" s="177"/>
    </row>
    <row r="399" spans="12:79" s="98" customFormat="1" x14ac:dyDescent="0.2">
      <c r="L399" s="179"/>
      <c r="M399" s="179"/>
      <c r="BV399" s="177"/>
      <c r="BW399" s="177"/>
      <c r="BX399" s="177"/>
      <c r="BY399" s="177"/>
      <c r="BZ399" s="177"/>
      <c r="CA399" s="177"/>
    </row>
    <row r="400" spans="12:79" s="98" customFormat="1" x14ac:dyDescent="0.2">
      <c r="L400" s="179"/>
      <c r="M400" s="179"/>
      <c r="BV400" s="177"/>
      <c r="BW400" s="177"/>
      <c r="BX400" s="177"/>
      <c r="BY400" s="177"/>
      <c r="BZ400" s="177"/>
      <c r="CA400" s="177"/>
    </row>
    <row r="401" spans="12:79" s="98" customFormat="1" x14ac:dyDescent="0.2">
      <c r="L401" s="179"/>
      <c r="M401" s="179"/>
      <c r="BV401" s="177"/>
      <c r="BW401" s="177"/>
      <c r="BX401" s="177"/>
      <c r="BY401" s="177"/>
      <c r="BZ401" s="177"/>
      <c r="CA401" s="177"/>
    </row>
    <row r="402" spans="12:79" s="98" customFormat="1" x14ac:dyDescent="0.2">
      <c r="L402" s="179"/>
      <c r="M402" s="179"/>
      <c r="BV402" s="177"/>
      <c r="BW402" s="177"/>
      <c r="BX402" s="177"/>
      <c r="BY402" s="177"/>
      <c r="BZ402" s="177"/>
      <c r="CA402" s="177"/>
    </row>
    <row r="403" spans="12:79" s="98" customFormat="1" x14ac:dyDescent="0.2">
      <c r="L403" s="179"/>
      <c r="M403" s="179"/>
      <c r="BV403" s="177"/>
      <c r="BW403" s="177"/>
      <c r="BX403" s="177"/>
      <c r="BY403" s="177"/>
      <c r="BZ403" s="177"/>
      <c r="CA403" s="177"/>
    </row>
    <row r="404" spans="12:79" s="98" customFormat="1" x14ac:dyDescent="0.2">
      <c r="L404" s="179"/>
      <c r="M404" s="179"/>
      <c r="BV404" s="177"/>
      <c r="BW404" s="177"/>
      <c r="BX404" s="177"/>
      <c r="BY404" s="177"/>
      <c r="BZ404" s="177"/>
      <c r="CA404" s="177"/>
    </row>
    <row r="405" spans="12:79" s="98" customFormat="1" x14ac:dyDescent="0.2">
      <c r="L405" s="179"/>
      <c r="M405" s="179"/>
      <c r="BV405" s="177"/>
      <c r="BW405" s="177"/>
      <c r="BX405" s="177"/>
      <c r="BY405" s="177"/>
      <c r="BZ405" s="177"/>
      <c r="CA405" s="177"/>
    </row>
    <row r="406" spans="12:79" s="98" customFormat="1" x14ac:dyDescent="0.2">
      <c r="L406" s="179"/>
      <c r="M406" s="179"/>
      <c r="BV406" s="177"/>
      <c r="BW406" s="177"/>
      <c r="BX406" s="177"/>
      <c r="BY406" s="177"/>
      <c r="BZ406" s="177"/>
      <c r="CA406" s="177"/>
    </row>
    <row r="407" spans="12:79" s="98" customFormat="1" x14ac:dyDescent="0.2">
      <c r="L407" s="179"/>
      <c r="M407" s="179"/>
      <c r="BV407" s="177"/>
      <c r="BW407" s="177"/>
      <c r="BX407" s="177"/>
      <c r="BY407" s="177"/>
      <c r="BZ407" s="177"/>
      <c r="CA407" s="177"/>
    </row>
    <row r="408" spans="12:79" s="98" customFormat="1" x14ac:dyDescent="0.2">
      <c r="L408" s="179"/>
      <c r="M408" s="179"/>
      <c r="BV408" s="177"/>
      <c r="BW408" s="177"/>
      <c r="BX408" s="177"/>
      <c r="BY408" s="177"/>
      <c r="BZ408" s="177"/>
      <c r="CA408" s="177"/>
    </row>
    <row r="409" spans="12:79" s="98" customFormat="1" x14ac:dyDescent="0.2">
      <c r="L409" s="179"/>
      <c r="M409" s="179"/>
      <c r="BV409" s="177"/>
      <c r="BW409" s="177"/>
      <c r="BX409" s="177"/>
      <c r="BY409" s="177"/>
      <c r="BZ409" s="177"/>
      <c r="CA409" s="177"/>
    </row>
    <row r="410" spans="12:79" s="98" customFormat="1" x14ac:dyDescent="0.2">
      <c r="L410" s="179"/>
      <c r="M410" s="179"/>
      <c r="BV410" s="177"/>
      <c r="BW410" s="177"/>
      <c r="BX410" s="177"/>
      <c r="BY410" s="177"/>
      <c r="BZ410" s="177"/>
      <c r="CA410" s="177"/>
    </row>
    <row r="411" spans="12:79" s="98" customFormat="1" x14ac:dyDescent="0.2">
      <c r="L411" s="179"/>
      <c r="M411" s="179"/>
      <c r="BV411" s="177"/>
      <c r="BW411" s="177"/>
      <c r="BX411" s="177"/>
      <c r="BY411" s="177"/>
      <c r="BZ411" s="177"/>
      <c r="CA411" s="177"/>
    </row>
    <row r="412" spans="12:79" s="98" customFormat="1" x14ac:dyDescent="0.2">
      <c r="L412" s="179"/>
      <c r="M412" s="179"/>
      <c r="BV412" s="177"/>
      <c r="BW412" s="177"/>
      <c r="BX412" s="177"/>
      <c r="BY412" s="177"/>
      <c r="BZ412" s="177"/>
      <c r="CA412" s="177"/>
    </row>
    <row r="413" spans="12:79" s="98" customFormat="1" x14ac:dyDescent="0.2">
      <c r="L413" s="179"/>
      <c r="M413" s="179"/>
      <c r="BV413" s="177"/>
      <c r="BW413" s="177"/>
      <c r="BX413" s="177"/>
      <c r="BY413" s="177"/>
      <c r="BZ413" s="177"/>
      <c r="CA413" s="177"/>
    </row>
    <row r="414" spans="12:79" s="98" customFormat="1" x14ac:dyDescent="0.2">
      <c r="L414" s="179"/>
      <c r="M414" s="179"/>
      <c r="BV414" s="177"/>
      <c r="BW414" s="177"/>
      <c r="BX414" s="177"/>
      <c r="BY414" s="177"/>
      <c r="BZ414" s="177"/>
      <c r="CA414" s="177"/>
    </row>
    <row r="415" spans="12:79" s="98" customFormat="1" x14ac:dyDescent="0.2">
      <c r="L415" s="179"/>
      <c r="M415" s="179"/>
      <c r="BV415" s="177"/>
      <c r="BW415" s="177"/>
      <c r="BX415" s="177"/>
      <c r="BY415" s="177"/>
      <c r="BZ415" s="177"/>
      <c r="CA415" s="177"/>
    </row>
    <row r="416" spans="12:79" s="98" customFormat="1" x14ac:dyDescent="0.2">
      <c r="L416" s="179"/>
      <c r="M416" s="179"/>
      <c r="BV416" s="177"/>
      <c r="BW416" s="177"/>
      <c r="BX416" s="177"/>
      <c r="BY416" s="177"/>
      <c r="BZ416" s="177"/>
      <c r="CA416" s="177"/>
    </row>
    <row r="417" spans="12:79" s="98" customFormat="1" x14ac:dyDescent="0.2">
      <c r="L417" s="179"/>
      <c r="M417" s="179"/>
      <c r="BV417" s="177"/>
      <c r="BW417" s="177"/>
      <c r="BX417" s="177"/>
      <c r="BY417" s="177"/>
      <c r="BZ417" s="177"/>
      <c r="CA417" s="177"/>
    </row>
    <row r="418" spans="12:79" s="98" customFormat="1" x14ac:dyDescent="0.2">
      <c r="L418" s="179"/>
      <c r="M418" s="179"/>
      <c r="BV418" s="177"/>
      <c r="BW418" s="177"/>
      <c r="BX418" s="177"/>
      <c r="BY418" s="177"/>
      <c r="BZ418" s="177"/>
      <c r="CA418" s="177"/>
    </row>
    <row r="419" spans="12:79" s="98" customFormat="1" x14ac:dyDescent="0.2">
      <c r="L419" s="179"/>
      <c r="M419" s="179"/>
      <c r="BV419" s="177"/>
      <c r="BW419" s="177"/>
      <c r="BX419" s="177"/>
      <c r="BY419" s="177"/>
      <c r="BZ419" s="177"/>
      <c r="CA419" s="177"/>
    </row>
    <row r="420" spans="12:79" s="98" customFormat="1" x14ac:dyDescent="0.2">
      <c r="L420" s="179"/>
      <c r="M420" s="179"/>
      <c r="BV420" s="177"/>
      <c r="BW420" s="177"/>
      <c r="BX420" s="177"/>
      <c r="BY420" s="177"/>
      <c r="BZ420" s="177"/>
      <c r="CA420" s="177"/>
    </row>
    <row r="421" spans="12:79" s="98" customFormat="1" x14ac:dyDescent="0.2">
      <c r="L421" s="179"/>
      <c r="M421" s="179"/>
      <c r="BV421" s="177"/>
      <c r="BW421" s="177"/>
      <c r="BX421" s="177"/>
      <c r="BY421" s="177"/>
      <c r="BZ421" s="177"/>
      <c r="CA421" s="177"/>
    </row>
    <row r="422" spans="12:79" s="98" customFormat="1" x14ac:dyDescent="0.2">
      <c r="L422" s="179"/>
      <c r="M422" s="179"/>
      <c r="BV422" s="177"/>
      <c r="BW422" s="177"/>
      <c r="BX422" s="177"/>
      <c r="BY422" s="177"/>
      <c r="BZ422" s="177"/>
      <c r="CA422" s="177"/>
    </row>
    <row r="423" spans="12:79" s="98" customFormat="1" x14ac:dyDescent="0.2">
      <c r="L423" s="179"/>
      <c r="M423" s="179"/>
      <c r="BV423" s="177"/>
      <c r="BW423" s="177"/>
      <c r="BX423" s="177"/>
      <c r="BY423" s="177"/>
      <c r="BZ423" s="177"/>
      <c r="CA423" s="177"/>
    </row>
    <row r="424" spans="12:79" s="98" customFormat="1" x14ac:dyDescent="0.2">
      <c r="L424" s="179"/>
      <c r="M424" s="179"/>
      <c r="BV424" s="177"/>
      <c r="BW424" s="177"/>
      <c r="BX424" s="177"/>
      <c r="BY424" s="177"/>
      <c r="BZ424" s="177"/>
      <c r="CA424" s="177"/>
    </row>
    <row r="425" spans="12:79" s="98" customFormat="1" x14ac:dyDescent="0.2">
      <c r="L425" s="179"/>
      <c r="M425" s="179"/>
      <c r="BV425" s="177"/>
      <c r="BW425" s="177"/>
      <c r="BX425" s="177"/>
      <c r="BY425" s="177"/>
      <c r="BZ425" s="177"/>
      <c r="CA425" s="177"/>
    </row>
    <row r="426" spans="12:79" s="98" customFormat="1" x14ac:dyDescent="0.2">
      <c r="L426" s="179"/>
      <c r="M426" s="179"/>
      <c r="BV426" s="177"/>
      <c r="BW426" s="177"/>
      <c r="BX426" s="177"/>
      <c r="BY426" s="177"/>
      <c r="BZ426" s="177"/>
      <c r="CA426" s="177"/>
    </row>
    <row r="427" spans="12:79" s="98" customFormat="1" x14ac:dyDescent="0.2">
      <c r="L427" s="179"/>
      <c r="M427" s="179"/>
      <c r="BV427" s="177"/>
      <c r="BW427" s="177"/>
      <c r="BX427" s="177"/>
      <c r="BY427" s="177"/>
      <c r="BZ427" s="177"/>
      <c r="CA427" s="177"/>
    </row>
    <row r="428" spans="12:79" s="98" customFormat="1" x14ac:dyDescent="0.2">
      <c r="L428" s="179"/>
      <c r="M428" s="179"/>
      <c r="BV428" s="177"/>
      <c r="BW428" s="177"/>
      <c r="BX428" s="177"/>
      <c r="BY428" s="177"/>
      <c r="BZ428" s="177"/>
      <c r="CA428" s="177"/>
    </row>
    <row r="429" spans="12:79" s="98" customFormat="1" x14ac:dyDescent="0.2">
      <c r="L429" s="179"/>
      <c r="M429" s="179"/>
      <c r="BV429" s="177"/>
      <c r="BW429" s="177"/>
      <c r="BX429" s="177"/>
      <c r="BY429" s="177"/>
      <c r="BZ429" s="177"/>
      <c r="CA429" s="177"/>
    </row>
    <row r="430" spans="12:79" s="98" customFormat="1" x14ac:dyDescent="0.2">
      <c r="L430" s="179"/>
      <c r="M430" s="179"/>
      <c r="BV430" s="177"/>
      <c r="BW430" s="177"/>
      <c r="BX430" s="177"/>
      <c r="BY430" s="177"/>
      <c r="BZ430" s="177"/>
      <c r="CA430" s="177"/>
    </row>
    <row r="431" spans="12:79" s="98" customFormat="1" x14ac:dyDescent="0.2">
      <c r="L431" s="179"/>
      <c r="M431" s="179"/>
      <c r="BV431" s="177"/>
      <c r="BW431" s="177"/>
      <c r="BX431" s="177"/>
      <c r="BY431" s="177"/>
      <c r="BZ431" s="177"/>
      <c r="CA431" s="177"/>
    </row>
    <row r="432" spans="12:79" s="98" customFormat="1" x14ac:dyDescent="0.2">
      <c r="L432" s="179"/>
      <c r="M432" s="179"/>
      <c r="BV432" s="177"/>
      <c r="BW432" s="177"/>
      <c r="BX432" s="177"/>
      <c r="BY432" s="177"/>
      <c r="BZ432" s="177"/>
      <c r="CA432" s="177"/>
    </row>
    <row r="433" spans="12:79" s="98" customFormat="1" x14ac:dyDescent="0.2">
      <c r="L433" s="179"/>
      <c r="M433" s="179"/>
      <c r="BV433" s="177"/>
      <c r="BW433" s="177"/>
      <c r="BX433" s="177"/>
      <c r="BY433" s="177"/>
      <c r="BZ433" s="177"/>
      <c r="CA433" s="177"/>
    </row>
    <row r="434" spans="12:79" s="98" customFormat="1" x14ac:dyDescent="0.2">
      <c r="L434" s="179"/>
      <c r="M434" s="179"/>
      <c r="BV434" s="177"/>
      <c r="BW434" s="177"/>
      <c r="BX434" s="177"/>
      <c r="BY434" s="177"/>
      <c r="BZ434" s="177"/>
      <c r="CA434" s="177"/>
    </row>
    <row r="435" spans="12:79" s="98" customFormat="1" x14ac:dyDescent="0.2">
      <c r="L435" s="179"/>
      <c r="M435" s="179"/>
      <c r="BV435" s="177"/>
      <c r="BW435" s="177"/>
      <c r="BX435" s="177"/>
      <c r="BY435" s="177"/>
      <c r="BZ435" s="177"/>
      <c r="CA435" s="177"/>
    </row>
    <row r="436" spans="12:79" s="98" customFormat="1" x14ac:dyDescent="0.2">
      <c r="L436" s="179"/>
      <c r="M436" s="179"/>
      <c r="BV436" s="177"/>
      <c r="BW436" s="177"/>
      <c r="BX436" s="177"/>
      <c r="BY436" s="177"/>
      <c r="BZ436" s="177"/>
      <c r="CA436" s="177"/>
    </row>
    <row r="437" spans="12:79" s="98" customFormat="1" x14ac:dyDescent="0.2">
      <c r="L437" s="179"/>
      <c r="M437" s="179"/>
      <c r="BV437" s="177"/>
      <c r="BW437" s="177"/>
      <c r="BX437" s="177"/>
      <c r="BY437" s="177"/>
      <c r="BZ437" s="177"/>
      <c r="CA437" s="177"/>
    </row>
    <row r="438" spans="12:79" s="98" customFormat="1" x14ac:dyDescent="0.2">
      <c r="L438" s="179"/>
      <c r="M438" s="179"/>
      <c r="BV438" s="177"/>
      <c r="BW438" s="177"/>
      <c r="BX438" s="177"/>
      <c r="BY438" s="177"/>
      <c r="BZ438" s="177"/>
      <c r="CA438" s="177"/>
    </row>
    <row r="439" spans="12:79" s="98" customFormat="1" x14ac:dyDescent="0.2">
      <c r="L439" s="179"/>
      <c r="M439" s="179"/>
      <c r="BV439" s="177"/>
      <c r="BW439" s="177"/>
      <c r="BX439" s="177"/>
      <c r="BY439" s="177"/>
      <c r="BZ439" s="177"/>
      <c r="CA439" s="177"/>
    </row>
    <row r="440" spans="12:79" s="98" customFormat="1" x14ac:dyDescent="0.2">
      <c r="L440" s="179"/>
      <c r="M440" s="179"/>
      <c r="BV440" s="177"/>
      <c r="BW440" s="177"/>
      <c r="BX440" s="177"/>
      <c r="BY440" s="177"/>
      <c r="BZ440" s="177"/>
      <c r="CA440" s="177"/>
    </row>
    <row r="441" spans="12:79" s="98" customFormat="1" x14ac:dyDescent="0.2">
      <c r="L441" s="179"/>
      <c r="M441" s="179"/>
      <c r="BV441" s="177"/>
      <c r="BW441" s="177"/>
      <c r="BX441" s="177"/>
      <c r="BY441" s="177"/>
      <c r="BZ441" s="177"/>
      <c r="CA441" s="177"/>
    </row>
    <row r="442" spans="12:79" s="98" customFormat="1" x14ac:dyDescent="0.2">
      <c r="L442" s="179"/>
      <c r="M442" s="179"/>
      <c r="BV442" s="177"/>
      <c r="BW442" s="177"/>
      <c r="BX442" s="177"/>
      <c r="BY442" s="177"/>
      <c r="BZ442" s="177"/>
      <c r="CA442" s="177"/>
    </row>
    <row r="443" spans="12:79" s="98" customFormat="1" x14ac:dyDescent="0.2">
      <c r="L443" s="179"/>
      <c r="M443" s="179"/>
      <c r="BV443" s="177"/>
      <c r="BW443" s="177"/>
      <c r="BX443" s="177"/>
      <c r="BY443" s="177"/>
      <c r="BZ443" s="177"/>
      <c r="CA443" s="177"/>
    </row>
    <row r="444" spans="12:79" s="98" customFormat="1" x14ac:dyDescent="0.2">
      <c r="L444" s="179"/>
      <c r="M444" s="179"/>
      <c r="BV444" s="177"/>
      <c r="BW444" s="177"/>
      <c r="BX444" s="177"/>
      <c r="BY444" s="177"/>
      <c r="BZ444" s="177"/>
      <c r="CA444" s="177"/>
    </row>
    <row r="445" spans="12:79" s="98" customFormat="1" x14ac:dyDescent="0.2">
      <c r="L445" s="179"/>
      <c r="M445" s="179"/>
      <c r="BV445" s="177"/>
      <c r="BW445" s="177"/>
      <c r="BX445" s="177"/>
      <c r="BY445" s="177"/>
      <c r="BZ445" s="177"/>
      <c r="CA445" s="177"/>
    </row>
    <row r="446" spans="12:79" s="98" customFormat="1" x14ac:dyDescent="0.2">
      <c r="L446" s="179"/>
      <c r="M446" s="179"/>
      <c r="BV446" s="177"/>
      <c r="BW446" s="177"/>
      <c r="BX446" s="177"/>
      <c r="BY446" s="177"/>
      <c r="BZ446" s="177"/>
      <c r="CA446" s="177"/>
    </row>
    <row r="447" spans="12:79" s="98" customFormat="1" x14ac:dyDescent="0.2">
      <c r="L447" s="179"/>
      <c r="M447" s="179"/>
      <c r="BV447" s="177"/>
      <c r="BW447" s="177"/>
      <c r="BX447" s="177"/>
      <c r="BY447" s="177"/>
      <c r="BZ447" s="177"/>
      <c r="CA447" s="177"/>
    </row>
    <row r="448" spans="12:79" s="98" customFormat="1" x14ac:dyDescent="0.2">
      <c r="L448" s="179"/>
      <c r="M448" s="179"/>
      <c r="BV448" s="177"/>
      <c r="BW448" s="177"/>
      <c r="BX448" s="177"/>
      <c r="BY448" s="177"/>
      <c r="BZ448" s="177"/>
      <c r="CA448" s="177"/>
    </row>
    <row r="449" spans="1:79" s="98" customFormat="1" x14ac:dyDescent="0.2">
      <c r="L449" s="179"/>
      <c r="M449" s="179"/>
      <c r="BV449" s="177"/>
      <c r="BW449" s="177"/>
      <c r="BX449" s="177"/>
      <c r="BY449" s="177"/>
      <c r="BZ449" s="177"/>
      <c r="CA449" s="177"/>
    </row>
    <row r="450" spans="1:79" s="98" customFormat="1" x14ac:dyDescent="0.2">
      <c r="L450" s="179"/>
      <c r="M450" s="179"/>
      <c r="BV450" s="177"/>
      <c r="BW450" s="177"/>
      <c r="BX450" s="177"/>
      <c r="BY450" s="177"/>
      <c r="BZ450" s="177"/>
      <c r="CA450" s="177"/>
    </row>
    <row r="451" spans="1:79" s="98" customFormat="1" x14ac:dyDescent="0.2">
      <c r="L451" s="179"/>
      <c r="M451" s="179"/>
      <c r="BV451" s="177"/>
      <c r="BW451" s="177"/>
      <c r="BX451" s="177"/>
      <c r="BY451" s="177"/>
      <c r="BZ451" s="177"/>
      <c r="CA451" s="177"/>
    </row>
    <row r="452" spans="1:79" s="98" customFormat="1" x14ac:dyDescent="0.2">
      <c r="L452" s="179"/>
      <c r="M452" s="179"/>
      <c r="BV452" s="177"/>
      <c r="BW452" s="177"/>
      <c r="BX452" s="177"/>
      <c r="BY452" s="177"/>
      <c r="BZ452" s="177"/>
      <c r="CA452" s="177"/>
    </row>
    <row r="453" spans="1:79" x14ac:dyDescent="0.2">
      <c r="A453" s="98"/>
      <c r="B453" s="98"/>
      <c r="C453" s="98"/>
      <c r="D453" s="98"/>
      <c r="E453" s="98"/>
      <c r="F453" s="98"/>
      <c r="G453" s="98"/>
      <c r="H453" s="98"/>
      <c r="I453" s="98"/>
      <c r="J453" s="98"/>
      <c r="K453" s="98"/>
    </row>
    <row r="454" spans="1:79" x14ac:dyDescent="0.2">
      <c r="A454" s="98"/>
      <c r="B454" s="98"/>
      <c r="C454" s="98"/>
      <c r="D454" s="98"/>
      <c r="E454" s="98"/>
      <c r="F454" s="98"/>
      <c r="G454" s="98"/>
      <c r="H454" s="98"/>
      <c r="I454" s="98"/>
      <c r="J454" s="98"/>
      <c r="K454" s="98"/>
    </row>
    <row r="455" spans="1:79" x14ac:dyDescent="0.2">
      <c r="A455" s="98"/>
      <c r="B455" s="98"/>
      <c r="C455" s="98"/>
      <c r="D455" s="98"/>
      <c r="E455" s="98"/>
      <c r="F455" s="98"/>
      <c r="G455" s="98"/>
      <c r="H455" s="98"/>
      <c r="I455" s="98"/>
      <c r="J455" s="98"/>
      <c r="K455" s="98"/>
    </row>
    <row r="456" spans="1:79" x14ac:dyDescent="0.2">
      <c r="A456" s="98"/>
      <c r="B456" s="98"/>
      <c r="C456" s="98"/>
      <c r="D456" s="98"/>
      <c r="E456" s="98"/>
      <c r="F456" s="98"/>
      <c r="G456" s="98"/>
      <c r="H456" s="98"/>
      <c r="I456" s="98"/>
      <c r="J456" s="98"/>
      <c r="K456" s="98"/>
    </row>
    <row r="457" spans="1:79" x14ac:dyDescent="0.2">
      <c r="A457" s="98"/>
      <c r="B457" s="98"/>
      <c r="C457" s="98"/>
      <c r="D457" s="98"/>
      <c r="E457" s="98"/>
      <c r="F457" s="98"/>
      <c r="G457" s="98"/>
      <c r="H457" s="98"/>
      <c r="I457" s="98"/>
      <c r="J457" s="98"/>
      <c r="K457" s="98"/>
    </row>
    <row r="458" spans="1:79" x14ac:dyDescent="0.2">
      <c r="A458" s="98"/>
      <c r="B458" s="98"/>
      <c r="C458" s="98"/>
      <c r="D458" s="98"/>
      <c r="E458" s="98"/>
      <c r="F458" s="98"/>
      <c r="G458" s="98"/>
      <c r="H458" s="98"/>
      <c r="I458" s="98"/>
      <c r="J458" s="98"/>
      <c r="K458" s="98"/>
    </row>
    <row r="459" spans="1:79" x14ac:dyDescent="0.2">
      <c r="A459" s="98"/>
      <c r="B459" s="98"/>
      <c r="C459" s="98"/>
      <c r="D459" s="98"/>
      <c r="E459" s="98"/>
      <c r="F459" s="98"/>
      <c r="G459" s="98"/>
      <c r="H459" s="98"/>
      <c r="I459" s="98"/>
      <c r="J459" s="98"/>
      <c r="K459" s="98"/>
    </row>
    <row r="460" spans="1:79" x14ac:dyDescent="0.2">
      <c r="A460" s="98"/>
      <c r="B460" s="98"/>
      <c r="C460" s="98"/>
      <c r="D460" s="98"/>
      <c r="E460" s="98"/>
      <c r="F460" s="98"/>
      <c r="G460" s="98"/>
      <c r="H460" s="98"/>
      <c r="I460" s="98"/>
      <c r="J460" s="98"/>
      <c r="K460" s="98"/>
    </row>
    <row r="461" spans="1:79" x14ac:dyDescent="0.2">
      <c r="A461" s="98"/>
      <c r="B461" s="98"/>
      <c r="C461" s="98"/>
      <c r="D461" s="98"/>
      <c r="E461" s="98"/>
      <c r="F461" s="98"/>
      <c r="G461" s="98"/>
      <c r="H461" s="98"/>
      <c r="I461" s="98"/>
      <c r="J461" s="98"/>
      <c r="K461" s="98"/>
    </row>
    <row r="462" spans="1:79" x14ac:dyDescent="0.2">
      <c r="A462" s="98"/>
      <c r="B462" s="98"/>
      <c r="C462" s="98"/>
      <c r="D462" s="98"/>
      <c r="E462" s="98"/>
      <c r="F462" s="98"/>
      <c r="G462" s="98"/>
      <c r="H462" s="98"/>
      <c r="I462" s="98"/>
      <c r="J462" s="98"/>
      <c r="K462" s="98"/>
    </row>
    <row r="463" spans="1:79" x14ac:dyDescent="0.2">
      <c r="A463" s="98"/>
      <c r="B463" s="98"/>
      <c r="C463" s="98"/>
      <c r="D463" s="98"/>
      <c r="E463" s="98"/>
      <c r="F463" s="98"/>
      <c r="G463" s="98"/>
      <c r="H463" s="98"/>
      <c r="I463" s="98"/>
      <c r="J463" s="98"/>
      <c r="K463" s="98"/>
    </row>
    <row r="464" spans="1:79" x14ac:dyDescent="0.2">
      <c r="A464" s="98"/>
      <c r="B464" s="98"/>
      <c r="C464" s="98"/>
      <c r="D464" s="98"/>
      <c r="E464" s="98"/>
      <c r="F464" s="98"/>
      <c r="G464" s="98"/>
      <c r="H464" s="98"/>
      <c r="I464" s="98"/>
      <c r="J464" s="98"/>
      <c r="K464" s="98"/>
    </row>
    <row r="465" spans="1:11" x14ac:dyDescent="0.2">
      <c r="A465" s="98"/>
      <c r="B465" s="98"/>
      <c r="C465" s="98"/>
      <c r="D465" s="98"/>
      <c r="E465" s="98"/>
      <c r="F465" s="98"/>
      <c r="G465" s="98"/>
      <c r="H465" s="98"/>
      <c r="I465" s="98"/>
      <c r="J465" s="98"/>
      <c r="K465" s="98"/>
    </row>
    <row r="466" spans="1:11" x14ac:dyDescent="0.2">
      <c r="A466" s="98"/>
      <c r="B466" s="98"/>
      <c r="C466" s="98"/>
      <c r="D466" s="98"/>
      <c r="E466" s="98"/>
      <c r="F466" s="98"/>
      <c r="G466" s="98"/>
      <c r="H466" s="98"/>
      <c r="I466" s="98"/>
      <c r="J466" s="98"/>
      <c r="K466" s="98"/>
    </row>
    <row r="467" spans="1:11" x14ac:dyDescent="0.2">
      <c r="A467" s="98"/>
      <c r="B467" s="98"/>
      <c r="C467" s="98"/>
      <c r="D467" s="98"/>
      <c r="E467" s="98"/>
      <c r="F467" s="98"/>
      <c r="G467" s="98"/>
      <c r="H467" s="98"/>
      <c r="I467" s="98"/>
      <c r="J467" s="98"/>
      <c r="K467" s="98"/>
    </row>
    <row r="468" spans="1:11" x14ac:dyDescent="0.2">
      <c r="A468" s="98"/>
      <c r="B468" s="98"/>
      <c r="C468" s="98"/>
      <c r="D468" s="98"/>
      <c r="E468" s="98"/>
      <c r="F468" s="98"/>
      <c r="G468" s="98"/>
      <c r="H468" s="98"/>
      <c r="I468" s="98"/>
      <c r="J468" s="98"/>
      <c r="K468" s="98"/>
    </row>
    <row r="469" spans="1:11" x14ac:dyDescent="0.2">
      <c r="A469" s="98"/>
      <c r="B469" s="98"/>
      <c r="C469" s="98"/>
      <c r="D469" s="98"/>
      <c r="E469" s="98"/>
      <c r="F469" s="98"/>
      <c r="G469" s="98"/>
      <c r="H469" s="98"/>
      <c r="I469" s="98"/>
      <c r="J469" s="98"/>
      <c r="K469" s="98"/>
    </row>
    <row r="470" spans="1:11" x14ac:dyDescent="0.2">
      <c r="A470" s="98"/>
      <c r="B470" s="98"/>
      <c r="C470" s="98"/>
      <c r="D470" s="98"/>
      <c r="E470" s="98"/>
      <c r="F470" s="98"/>
      <c r="G470" s="98"/>
      <c r="H470" s="98"/>
      <c r="I470" s="98"/>
      <c r="J470" s="98"/>
      <c r="K470" s="98"/>
    </row>
    <row r="471" spans="1:11" x14ac:dyDescent="0.2">
      <c r="A471" s="98"/>
      <c r="B471" s="98"/>
      <c r="C471" s="98"/>
      <c r="D471" s="98"/>
      <c r="E471" s="98"/>
      <c r="F471" s="98"/>
      <c r="G471" s="98"/>
      <c r="H471" s="98"/>
      <c r="I471" s="98"/>
      <c r="J471" s="98"/>
      <c r="K471" s="98"/>
    </row>
    <row r="472" spans="1:11" x14ac:dyDescent="0.2">
      <c r="A472" s="98"/>
      <c r="B472" s="98"/>
      <c r="C472" s="98"/>
      <c r="D472" s="98"/>
      <c r="E472" s="98"/>
      <c r="F472" s="98"/>
      <c r="G472" s="98"/>
      <c r="H472" s="98"/>
      <c r="I472" s="98"/>
      <c r="J472" s="98"/>
      <c r="K472" s="98"/>
    </row>
    <row r="473" spans="1:11" x14ac:dyDescent="0.2">
      <c r="A473" s="98"/>
      <c r="B473" s="98"/>
      <c r="C473" s="98"/>
      <c r="D473" s="98"/>
      <c r="E473" s="98"/>
      <c r="F473" s="98"/>
      <c r="G473" s="98"/>
      <c r="H473" s="98"/>
      <c r="I473" s="98"/>
      <c r="J473" s="98"/>
      <c r="K473" s="98"/>
    </row>
    <row r="474" spans="1:11" x14ac:dyDescent="0.2">
      <c r="A474" s="98"/>
      <c r="B474" s="98"/>
      <c r="C474" s="98"/>
      <c r="D474" s="98"/>
      <c r="E474" s="98"/>
      <c r="F474" s="98"/>
      <c r="G474" s="98"/>
      <c r="H474" s="98"/>
      <c r="I474" s="98"/>
      <c r="J474" s="98"/>
      <c r="K474" s="98"/>
    </row>
    <row r="475" spans="1:11" x14ac:dyDescent="0.2">
      <c r="A475" s="98"/>
      <c r="B475" s="98"/>
      <c r="C475" s="98"/>
      <c r="D475" s="98"/>
      <c r="E475" s="98"/>
      <c r="F475" s="98"/>
      <c r="G475" s="98"/>
      <c r="H475" s="98"/>
      <c r="I475" s="98"/>
      <c r="J475" s="98"/>
      <c r="K475" s="98"/>
    </row>
    <row r="476" spans="1:11" x14ac:dyDescent="0.2">
      <c r="A476" s="98"/>
      <c r="B476" s="98"/>
      <c r="C476" s="98"/>
      <c r="D476" s="98"/>
      <c r="E476" s="98"/>
      <c r="F476" s="98"/>
      <c r="G476" s="98"/>
      <c r="H476" s="98"/>
      <c r="I476" s="98"/>
      <c r="J476" s="98"/>
      <c r="K476" s="98"/>
    </row>
    <row r="477" spans="1:11" x14ac:dyDescent="0.2">
      <c r="A477" s="98"/>
      <c r="B477" s="98"/>
      <c r="C477" s="98"/>
      <c r="D477" s="98"/>
      <c r="E477" s="98"/>
      <c r="F477" s="98"/>
      <c r="G477" s="98"/>
      <c r="H477" s="98"/>
      <c r="I477" s="98"/>
      <c r="J477" s="98"/>
      <c r="K477" s="98"/>
    </row>
    <row r="478" spans="1:11" x14ac:dyDescent="0.2">
      <c r="A478" s="98"/>
      <c r="B478" s="98"/>
      <c r="C478" s="98"/>
      <c r="D478" s="98"/>
      <c r="E478" s="98"/>
      <c r="F478" s="98"/>
      <c r="G478" s="98"/>
      <c r="H478" s="98"/>
      <c r="I478" s="98"/>
      <c r="J478" s="98"/>
      <c r="K478" s="98"/>
    </row>
    <row r="479" spans="1:11" x14ac:dyDescent="0.2">
      <c r="A479" s="98"/>
      <c r="B479" s="98"/>
      <c r="C479" s="98"/>
      <c r="D479" s="98"/>
      <c r="E479" s="98"/>
      <c r="F479" s="98"/>
      <c r="G479" s="98"/>
      <c r="H479" s="98"/>
      <c r="I479" s="98"/>
      <c r="J479" s="98"/>
      <c r="K479" s="98"/>
    </row>
    <row r="480" spans="1:11" x14ac:dyDescent="0.2">
      <c r="A480" s="98"/>
      <c r="B480" s="98"/>
      <c r="C480" s="98"/>
      <c r="D480" s="98"/>
      <c r="E480" s="98"/>
      <c r="F480" s="98"/>
      <c r="G480" s="98"/>
      <c r="H480" s="98"/>
      <c r="I480" s="98"/>
      <c r="J480" s="98"/>
      <c r="K480" s="98"/>
    </row>
    <row r="481" spans="1:11" x14ac:dyDescent="0.2">
      <c r="A481" s="98"/>
      <c r="B481" s="98"/>
      <c r="C481" s="98"/>
      <c r="D481" s="98"/>
      <c r="E481" s="98"/>
      <c r="F481" s="98"/>
      <c r="G481" s="98"/>
      <c r="H481" s="98"/>
      <c r="I481" s="98"/>
      <c r="J481" s="98"/>
      <c r="K481" s="98"/>
    </row>
    <row r="482" spans="1:11" x14ac:dyDescent="0.2">
      <c r="A482" s="98"/>
      <c r="B482" s="98"/>
      <c r="C482" s="98"/>
      <c r="D482" s="98"/>
      <c r="E482" s="98"/>
      <c r="F482" s="98"/>
      <c r="G482" s="98"/>
      <c r="H482" s="98"/>
      <c r="I482" s="98"/>
      <c r="J482" s="98"/>
      <c r="K482" s="98"/>
    </row>
    <row r="483" spans="1:11" x14ac:dyDescent="0.2">
      <c r="A483" s="98"/>
      <c r="B483" s="98"/>
      <c r="C483" s="98"/>
      <c r="D483" s="98"/>
      <c r="E483" s="98"/>
      <c r="F483" s="98"/>
      <c r="G483" s="98"/>
      <c r="H483" s="98"/>
      <c r="I483" s="98"/>
      <c r="J483" s="98"/>
      <c r="K483" s="98"/>
    </row>
    <row r="484" spans="1:11" x14ac:dyDescent="0.2">
      <c r="A484" s="98"/>
      <c r="B484" s="98"/>
      <c r="C484" s="98"/>
      <c r="D484" s="98"/>
      <c r="E484" s="98"/>
      <c r="F484" s="98"/>
      <c r="G484" s="98"/>
      <c r="H484" s="98"/>
      <c r="I484" s="98"/>
      <c r="J484" s="98"/>
      <c r="K484" s="98"/>
    </row>
    <row r="485" spans="1:11" x14ac:dyDescent="0.2">
      <c r="A485" s="98"/>
      <c r="B485" s="98"/>
      <c r="C485" s="98"/>
      <c r="D485" s="98"/>
      <c r="E485" s="98"/>
      <c r="F485" s="98"/>
      <c r="G485" s="98"/>
      <c r="H485" s="98"/>
      <c r="I485" s="98"/>
      <c r="J485" s="98"/>
      <c r="K485" s="98"/>
    </row>
    <row r="486" spans="1:11" x14ac:dyDescent="0.2">
      <c r="A486" s="98"/>
      <c r="B486" s="98"/>
      <c r="C486" s="98"/>
      <c r="D486" s="98"/>
      <c r="E486" s="98"/>
      <c r="F486" s="98"/>
      <c r="G486" s="98"/>
      <c r="H486" s="98"/>
      <c r="I486" s="98"/>
      <c r="J486" s="98"/>
      <c r="K486" s="98"/>
    </row>
    <row r="487" spans="1:11" x14ac:dyDescent="0.2">
      <c r="A487" s="98"/>
      <c r="B487" s="98"/>
      <c r="C487" s="98"/>
      <c r="D487" s="98"/>
      <c r="E487" s="98"/>
      <c r="F487" s="98"/>
      <c r="G487" s="98"/>
      <c r="H487" s="98"/>
      <c r="I487" s="98"/>
      <c r="J487" s="98"/>
      <c r="K487" s="98"/>
    </row>
    <row r="488" spans="1:11" x14ac:dyDescent="0.2">
      <c r="A488" s="98"/>
      <c r="B488" s="98"/>
      <c r="C488" s="98"/>
      <c r="D488" s="98"/>
      <c r="E488" s="98"/>
      <c r="F488" s="98"/>
      <c r="G488" s="98"/>
      <c r="H488" s="98"/>
      <c r="I488" s="98"/>
      <c r="J488" s="98"/>
      <c r="K488" s="98"/>
    </row>
    <row r="489" spans="1:11" x14ac:dyDescent="0.2">
      <c r="A489" s="98"/>
      <c r="B489" s="98"/>
      <c r="C489" s="98"/>
      <c r="D489" s="98"/>
      <c r="E489" s="98"/>
      <c r="F489" s="98"/>
      <c r="G489" s="98"/>
      <c r="H489" s="98"/>
      <c r="I489" s="98"/>
      <c r="J489" s="98"/>
      <c r="K489" s="98"/>
    </row>
    <row r="490" spans="1:11" x14ac:dyDescent="0.2">
      <c r="A490" s="98"/>
      <c r="B490" s="98"/>
      <c r="C490" s="98"/>
      <c r="D490" s="98"/>
      <c r="E490" s="98"/>
      <c r="F490" s="98"/>
      <c r="G490" s="98"/>
      <c r="H490" s="98"/>
      <c r="I490" s="98"/>
      <c r="J490" s="98"/>
      <c r="K490" s="98"/>
    </row>
    <row r="491" spans="1:11" x14ac:dyDescent="0.2">
      <c r="A491" s="98"/>
      <c r="B491" s="98"/>
      <c r="C491" s="98"/>
      <c r="D491" s="98"/>
      <c r="E491" s="98"/>
      <c r="F491" s="98"/>
      <c r="G491" s="98"/>
      <c r="H491" s="98"/>
      <c r="I491" s="98"/>
      <c r="J491" s="98"/>
      <c r="K491" s="98"/>
    </row>
    <row r="492" spans="1:11" x14ac:dyDescent="0.2">
      <c r="A492" s="98"/>
      <c r="B492" s="98"/>
      <c r="C492" s="98"/>
      <c r="D492" s="98"/>
      <c r="E492" s="98"/>
      <c r="F492" s="98"/>
      <c r="G492" s="98"/>
      <c r="H492" s="98"/>
      <c r="I492" s="98"/>
      <c r="J492" s="98"/>
      <c r="K492" s="98"/>
    </row>
    <row r="493" spans="1:11" x14ac:dyDescent="0.2">
      <c r="A493" s="98"/>
      <c r="B493" s="98"/>
      <c r="C493" s="98"/>
      <c r="D493" s="98"/>
      <c r="E493" s="98"/>
      <c r="F493" s="98"/>
      <c r="G493" s="98"/>
      <c r="H493" s="98"/>
      <c r="I493" s="98"/>
      <c r="J493" s="98"/>
      <c r="K493" s="98"/>
    </row>
    <row r="494" spans="1:11" x14ac:dyDescent="0.2">
      <c r="A494" s="98"/>
      <c r="B494" s="98"/>
      <c r="C494" s="98"/>
      <c r="D494" s="98"/>
      <c r="E494" s="98"/>
      <c r="F494" s="98"/>
      <c r="G494" s="98"/>
      <c r="H494" s="98"/>
      <c r="I494" s="98"/>
      <c r="J494" s="98"/>
      <c r="K494" s="98"/>
    </row>
    <row r="495" spans="1:11" x14ac:dyDescent="0.2">
      <c r="A495" s="98"/>
      <c r="B495" s="98"/>
      <c r="C495" s="98"/>
      <c r="D495" s="98"/>
      <c r="E495" s="98"/>
      <c r="F495" s="98"/>
      <c r="G495" s="98"/>
      <c r="H495" s="98"/>
      <c r="I495" s="98"/>
      <c r="J495" s="98"/>
      <c r="K495" s="98"/>
    </row>
    <row r="496" spans="1:11" x14ac:dyDescent="0.2">
      <c r="A496" s="98"/>
      <c r="B496" s="98"/>
      <c r="C496" s="98"/>
      <c r="D496" s="98"/>
      <c r="E496" s="98"/>
      <c r="F496" s="98"/>
      <c r="G496" s="98"/>
      <c r="H496" s="98"/>
      <c r="I496" s="98"/>
      <c r="J496" s="98"/>
      <c r="K496" s="98"/>
    </row>
    <row r="497" spans="1:11" x14ac:dyDescent="0.2">
      <c r="A497" s="98"/>
      <c r="B497" s="98"/>
      <c r="C497" s="98"/>
      <c r="D497" s="98"/>
      <c r="E497" s="98"/>
      <c r="F497" s="98"/>
      <c r="G497" s="98"/>
      <c r="H497" s="98"/>
      <c r="I497" s="98"/>
      <c r="J497" s="98"/>
      <c r="K497" s="98"/>
    </row>
    <row r="498" spans="1:11" x14ac:dyDescent="0.2">
      <c r="A498" s="98"/>
      <c r="B498" s="98"/>
      <c r="C498" s="98"/>
      <c r="D498" s="98"/>
      <c r="E498" s="98"/>
      <c r="F498" s="98"/>
      <c r="G498" s="98"/>
      <c r="H498" s="98"/>
      <c r="I498" s="98"/>
      <c r="J498" s="98"/>
      <c r="K498" s="98"/>
    </row>
    <row r="499" spans="1:11" x14ac:dyDescent="0.2">
      <c r="A499" s="98"/>
      <c r="B499" s="98"/>
      <c r="C499" s="98"/>
      <c r="D499" s="98"/>
      <c r="E499" s="98"/>
      <c r="F499" s="98"/>
      <c r="G499" s="98"/>
      <c r="H499" s="98"/>
      <c r="I499" s="98"/>
      <c r="J499" s="98"/>
      <c r="K499" s="98"/>
    </row>
    <row r="500" spans="1:11" x14ac:dyDescent="0.2">
      <c r="A500" s="98"/>
      <c r="B500" s="98"/>
      <c r="C500" s="98"/>
      <c r="D500" s="98"/>
      <c r="E500" s="98"/>
      <c r="F500" s="98"/>
      <c r="G500" s="98"/>
      <c r="H500" s="98"/>
      <c r="I500" s="98"/>
      <c r="J500" s="98"/>
      <c r="K500" s="98"/>
    </row>
    <row r="501" spans="1:11" x14ac:dyDescent="0.2">
      <c r="A501" s="98"/>
      <c r="B501" s="98"/>
      <c r="C501" s="98"/>
      <c r="D501" s="98"/>
      <c r="E501" s="98"/>
      <c r="F501" s="98"/>
      <c r="G501" s="98"/>
      <c r="H501" s="98"/>
      <c r="I501" s="98"/>
      <c r="J501" s="98"/>
      <c r="K501" s="98"/>
    </row>
  </sheetData>
  <sheetProtection password="C41E" sheet="1" objects="1" scenarios="1"/>
  <mergeCells count="126">
    <mergeCell ref="B89:H89"/>
    <mergeCell ref="B88:G88"/>
    <mergeCell ref="A2:K2"/>
    <mergeCell ref="C5:K5"/>
    <mergeCell ref="A16:B16"/>
    <mergeCell ref="A11:B11"/>
    <mergeCell ref="A18:B18"/>
    <mergeCell ref="D16:G16"/>
    <mergeCell ref="D18:G18"/>
    <mergeCell ref="D15:G15"/>
    <mergeCell ref="A17:B17"/>
    <mergeCell ref="D17:G17"/>
    <mergeCell ref="A25:B25"/>
    <mergeCell ref="D25:G27"/>
    <mergeCell ref="A26:B26"/>
    <mergeCell ref="A27:B27"/>
    <mergeCell ref="A29:K29"/>
    <mergeCell ref="A28:K28"/>
    <mergeCell ref="A7:B7"/>
    <mergeCell ref="D7:F7"/>
    <mergeCell ref="A8:K8"/>
    <mergeCell ref="A9:K9"/>
    <mergeCell ref="D10:G13"/>
    <mergeCell ref="A13:B13"/>
    <mergeCell ref="A10:B10"/>
    <mergeCell ref="A12:B12"/>
    <mergeCell ref="A20:B20"/>
    <mergeCell ref="D20:G20"/>
    <mergeCell ref="A19:K19"/>
    <mergeCell ref="A22:B22"/>
    <mergeCell ref="D22:F22"/>
    <mergeCell ref="A23:K23"/>
    <mergeCell ref="A24:K24"/>
    <mergeCell ref="A14:B14"/>
    <mergeCell ref="D14:G14"/>
    <mergeCell ref="A15:B15"/>
    <mergeCell ref="A30:B30"/>
    <mergeCell ref="D30:G30"/>
    <mergeCell ref="A31:B31"/>
    <mergeCell ref="D31:G31"/>
    <mergeCell ref="A32:B32"/>
    <mergeCell ref="D32:G32"/>
    <mergeCell ref="A33:B33"/>
    <mergeCell ref="D33:G33"/>
    <mergeCell ref="A35:K35"/>
    <mergeCell ref="A34:B34"/>
    <mergeCell ref="D34:G34"/>
    <mergeCell ref="A55:C55"/>
    <mergeCell ref="D55:G55"/>
    <mergeCell ref="A56:C56"/>
    <mergeCell ref="D42:E43"/>
    <mergeCell ref="F42:G42"/>
    <mergeCell ref="A36:B36"/>
    <mergeCell ref="D36:G36"/>
    <mergeCell ref="A41:G41"/>
    <mergeCell ref="A42:C43"/>
    <mergeCell ref="F43:G43"/>
    <mergeCell ref="A40:K40"/>
    <mergeCell ref="A38:K38"/>
    <mergeCell ref="A52:C52"/>
    <mergeCell ref="D52:E52"/>
    <mergeCell ref="F52:G52"/>
    <mergeCell ref="A53:C53"/>
    <mergeCell ref="D53:G53"/>
    <mergeCell ref="A44:C47"/>
    <mergeCell ref="D44:E45"/>
    <mergeCell ref="F44:G44"/>
    <mergeCell ref="F45:G45"/>
    <mergeCell ref="D46:E47"/>
    <mergeCell ref="F46:G46"/>
    <mergeCell ref="F47:G47"/>
    <mergeCell ref="A57:C57"/>
    <mergeCell ref="J88:K88"/>
    <mergeCell ref="A82:C82"/>
    <mergeCell ref="E82:F82"/>
    <mergeCell ref="A83:C83"/>
    <mergeCell ref="E83:F83"/>
    <mergeCell ref="A84:C84"/>
    <mergeCell ref="E84:F84"/>
    <mergeCell ref="A85:C85"/>
    <mergeCell ref="E85:F85"/>
    <mergeCell ref="J87:K87"/>
    <mergeCell ref="E86:F86"/>
    <mergeCell ref="A86:C86"/>
    <mergeCell ref="D57:G57"/>
    <mergeCell ref="A58:C61"/>
    <mergeCell ref="D58:G58"/>
    <mergeCell ref="D59:G59"/>
    <mergeCell ref="D60:G60"/>
    <mergeCell ref="D61:G61"/>
    <mergeCell ref="D63:G63"/>
    <mergeCell ref="D64:G64"/>
    <mergeCell ref="D65:G65"/>
    <mergeCell ref="A48:C51"/>
    <mergeCell ref="D48:E49"/>
    <mergeCell ref="F48:G48"/>
    <mergeCell ref="F49:G49"/>
    <mergeCell ref="D50:E51"/>
    <mergeCell ref="F50:G50"/>
    <mergeCell ref="F51:G51"/>
    <mergeCell ref="A54:C54"/>
    <mergeCell ref="D54:G54"/>
    <mergeCell ref="B3:J3"/>
    <mergeCell ref="A1:K1"/>
    <mergeCell ref="A79:C80"/>
    <mergeCell ref="D79:E80"/>
    <mergeCell ref="A75:C78"/>
    <mergeCell ref="D75:G75"/>
    <mergeCell ref="D76:G76"/>
    <mergeCell ref="D77:G77"/>
    <mergeCell ref="D78:G78"/>
    <mergeCell ref="A71:C74"/>
    <mergeCell ref="D71:G71"/>
    <mergeCell ref="D72:G72"/>
    <mergeCell ref="D73:G73"/>
    <mergeCell ref="D74:G74"/>
    <mergeCell ref="D56:G56"/>
    <mergeCell ref="A66:C66"/>
    <mergeCell ref="D66:G66"/>
    <mergeCell ref="A68:C70"/>
    <mergeCell ref="D68:G68"/>
    <mergeCell ref="D69:G69"/>
    <mergeCell ref="D70:G70"/>
    <mergeCell ref="A67:G67"/>
    <mergeCell ref="A62:C65"/>
    <mergeCell ref="D62:G62"/>
  </mergeCells>
  <phoneticPr fontId="7" type="noConversion"/>
  <printOptions horizontalCentered="1"/>
  <pageMargins left="0.5" right="0.5" top="0.25" bottom="0" header="0.5" footer="0.5"/>
  <pageSetup scale="55" fitToHeight="2" orientation="portrait" r:id="rId1"/>
  <headerFooter alignWithMargins="0"/>
  <rowBreaks count="1" manualBreakCount="1">
    <brk id="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ltText="">
                <anchor moveWithCells="1">
                  <from>
                    <xdr:col>1</xdr:col>
                    <xdr:colOff>1019175</xdr:colOff>
                    <xdr:row>5</xdr:row>
                    <xdr:rowOff>9525</xdr:rowOff>
                  </from>
                  <to>
                    <xdr:col>2</xdr:col>
                    <xdr:colOff>304800</xdr:colOff>
                    <xdr:row>5</xdr:row>
                    <xdr:rowOff>257175</xdr:rowOff>
                  </to>
                </anchor>
              </controlPr>
            </control>
          </mc:Choice>
        </mc:AlternateContent>
      </controls>
    </mc:Choice>
  </mc:AlternateContent>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0"/>
  <sheetViews>
    <sheetView view="pageBreakPreview" topLeftCell="A26" zoomScaleNormal="100" zoomScaleSheetLayoutView="100" workbookViewId="0">
      <selection activeCell="P6" sqref="P6"/>
    </sheetView>
  </sheetViews>
  <sheetFormatPr defaultColWidth="8.85546875" defaultRowHeight="12.75" x14ac:dyDescent="0.2"/>
  <cols>
    <col min="1" max="1" width="8.85546875" style="189"/>
    <col min="2" max="2" width="12.42578125" style="189" customWidth="1"/>
    <col min="3" max="3" width="15.7109375" style="189" customWidth="1"/>
    <col min="4" max="4" width="14" style="189" customWidth="1"/>
    <col min="5" max="5" width="2.42578125" style="189" customWidth="1"/>
    <col min="6" max="16384" width="8.85546875" style="189"/>
  </cols>
  <sheetData>
    <row r="1" spans="1:11" x14ac:dyDescent="0.2">
      <c r="A1" s="734" t="s">
        <v>265</v>
      </c>
      <c r="B1" s="734"/>
      <c r="C1" s="734"/>
      <c r="D1" s="734"/>
      <c r="E1" s="734"/>
      <c r="F1" s="734"/>
      <c r="G1" s="734"/>
      <c r="H1" s="734"/>
      <c r="I1" s="734"/>
      <c r="J1" s="734"/>
      <c r="K1" s="734"/>
    </row>
    <row r="2" spans="1:11" ht="20.25" customHeight="1" x14ac:dyDescent="0.25">
      <c r="A2" s="735" t="s">
        <v>269</v>
      </c>
      <c r="B2" s="735"/>
      <c r="C2" s="735"/>
      <c r="D2" s="735"/>
      <c r="E2" s="735"/>
      <c r="F2" s="735"/>
      <c r="G2" s="735"/>
      <c r="H2" s="735"/>
      <c r="I2" s="735"/>
      <c r="J2" s="735"/>
      <c r="K2" s="735"/>
    </row>
    <row r="3" spans="1:11" ht="17.25" customHeight="1" x14ac:dyDescent="0.25">
      <c r="A3" s="570" t="str">
        <f>'Member Information Input'!A6:J6</f>
        <v>Wright-Hennepin Cooperative Electric Assn., P.O. Box 330, Rockford, MN 55373 Ph: 763-477-3000</v>
      </c>
      <c r="B3" s="570"/>
      <c r="C3" s="570"/>
      <c r="D3" s="570"/>
      <c r="E3" s="570"/>
      <c r="F3" s="570"/>
      <c r="G3" s="570"/>
      <c r="H3" s="570"/>
      <c r="I3" s="570"/>
      <c r="J3" s="570"/>
      <c r="K3" s="570"/>
    </row>
    <row r="4" spans="1:11" x14ac:dyDescent="0.2">
      <c r="A4" s="40"/>
      <c r="B4" s="40"/>
      <c r="C4" s="40"/>
      <c r="D4" s="40"/>
      <c r="E4" s="40"/>
      <c r="F4" s="40"/>
      <c r="G4" s="40"/>
      <c r="H4" s="40"/>
      <c r="I4" s="40"/>
      <c r="J4" s="40"/>
      <c r="K4" s="40"/>
    </row>
    <row r="5" spans="1:11" x14ac:dyDescent="0.2">
      <c r="A5" s="40"/>
      <c r="B5" s="40"/>
      <c r="C5" s="40"/>
      <c r="D5" s="40"/>
      <c r="E5" s="40"/>
      <c r="F5" s="40"/>
      <c r="G5" s="40"/>
      <c r="H5" s="40"/>
      <c r="I5" s="40"/>
      <c r="J5" s="40"/>
      <c r="K5" s="40"/>
    </row>
    <row r="6" spans="1:11" x14ac:dyDescent="0.2">
      <c r="A6" s="40"/>
      <c r="B6" s="40"/>
      <c r="C6" s="40"/>
      <c r="D6" s="40"/>
      <c r="E6" s="40"/>
      <c r="F6" s="40"/>
      <c r="G6" s="40"/>
      <c r="H6" s="40"/>
      <c r="I6" s="40"/>
      <c r="J6" s="40"/>
      <c r="K6" s="40"/>
    </row>
    <row r="7" spans="1:11" x14ac:dyDescent="0.2">
      <c r="A7" s="40"/>
      <c r="B7" s="40"/>
      <c r="C7" s="40"/>
      <c r="D7" s="40"/>
      <c r="E7" s="40"/>
      <c r="F7" s="40"/>
      <c r="G7" s="40"/>
      <c r="H7" s="40"/>
      <c r="I7" s="40"/>
      <c r="J7" s="40"/>
      <c r="K7" s="40"/>
    </row>
    <row r="8" spans="1:11" x14ac:dyDescent="0.2">
      <c r="A8" s="40"/>
      <c r="B8" s="40"/>
      <c r="C8" s="40"/>
      <c r="D8" s="40"/>
      <c r="E8" s="40"/>
      <c r="F8" s="40"/>
      <c r="G8" s="40"/>
      <c r="H8" s="40"/>
      <c r="I8" s="40"/>
      <c r="J8" s="40"/>
      <c r="K8" s="40"/>
    </row>
    <row r="9" spans="1:11" x14ac:dyDescent="0.2">
      <c r="A9" s="40"/>
      <c r="B9" s="40"/>
      <c r="C9" s="40"/>
      <c r="D9" s="40"/>
      <c r="E9" s="40"/>
      <c r="F9" s="40"/>
      <c r="G9" s="40"/>
      <c r="H9" s="40"/>
      <c r="I9" s="40"/>
      <c r="J9" s="40"/>
      <c r="K9" s="40"/>
    </row>
    <row r="10" spans="1:11" x14ac:dyDescent="0.2">
      <c r="A10" s="40"/>
      <c r="B10" s="40"/>
      <c r="C10" s="40"/>
      <c r="D10" s="40"/>
      <c r="E10" s="40"/>
      <c r="F10" s="40"/>
      <c r="G10" s="40"/>
      <c r="H10" s="40"/>
      <c r="I10" s="40"/>
      <c r="J10" s="40"/>
      <c r="K10" s="40"/>
    </row>
    <row r="11" spans="1:11" x14ac:dyDescent="0.2">
      <c r="A11" s="40"/>
      <c r="B11" s="40"/>
      <c r="C11" s="40"/>
      <c r="D11" s="40"/>
      <c r="E11" s="40"/>
      <c r="F11" s="40"/>
      <c r="G11" s="40"/>
      <c r="H11" s="40"/>
      <c r="I11" s="40"/>
      <c r="J11" s="40"/>
      <c r="K11" s="40"/>
    </row>
    <row r="12" spans="1:11" x14ac:dyDescent="0.2">
      <c r="A12" s="40"/>
      <c r="B12" s="40"/>
      <c r="C12" s="40"/>
      <c r="D12" s="40"/>
      <c r="E12" s="40"/>
      <c r="F12" s="40"/>
      <c r="G12" s="40"/>
      <c r="H12" s="40"/>
      <c r="I12" s="40"/>
      <c r="J12" s="40"/>
      <c r="K12" s="40"/>
    </row>
    <row r="13" spans="1:11" x14ac:dyDescent="0.2">
      <c r="A13" s="40"/>
      <c r="B13" s="40"/>
      <c r="C13" s="40"/>
      <c r="D13" s="40"/>
      <c r="E13" s="40"/>
      <c r="F13" s="40"/>
      <c r="G13" s="40"/>
      <c r="H13" s="40"/>
      <c r="I13" s="40"/>
      <c r="J13" s="40"/>
      <c r="K13" s="40"/>
    </row>
    <row r="14" spans="1:11" x14ac:dyDescent="0.2">
      <c r="A14" s="40"/>
      <c r="B14" s="40"/>
      <c r="C14" s="40"/>
      <c r="D14" s="40"/>
      <c r="E14" s="40"/>
      <c r="F14" s="40"/>
      <c r="G14" s="40"/>
      <c r="H14" s="40"/>
      <c r="I14" s="40"/>
      <c r="J14" s="40"/>
      <c r="K14" s="40"/>
    </row>
    <row r="15" spans="1:11" x14ac:dyDescent="0.2">
      <c r="A15" s="40"/>
      <c r="B15" s="40"/>
      <c r="C15" s="40"/>
      <c r="D15" s="40"/>
      <c r="E15" s="40"/>
      <c r="F15" s="40"/>
      <c r="G15" s="40"/>
      <c r="H15" s="40"/>
      <c r="I15" s="40"/>
      <c r="J15" s="40"/>
      <c r="K15" s="40"/>
    </row>
    <row r="16" spans="1:11" x14ac:dyDescent="0.2">
      <c r="A16" s="40"/>
      <c r="B16" s="40"/>
      <c r="C16" s="40"/>
      <c r="D16" s="40"/>
      <c r="E16" s="40"/>
      <c r="F16" s="40"/>
      <c r="G16" s="40"/>
      <c r="H16" s="40"/>
      <c r="I16" s="40"/>
      <c r="J16" s="40"/>
      <c r="K16" s="40"/>
    </row>
    <row r="17" spans="1:11" x14ac:dyDescent="0.2">
      <c r="A17" s="40"/>
      <c r="B17" s="40"/>
      <c r="C17" s="40"/>
      <c r="D17" s="40"/>
      <c r="E17" s="40"/>
      <c r="F17" s="40"/>
      <c r="G17" s="40"/>
      <c r="H17" s="40"/>
      <c r="I17" s="40"/>
      <c r="J17" s="40"/>
      <c r="K17" s="40"/>
    </row>
    <row r="18" spans="1:11" x14ac:dyDescent="0.2">
      <c r="A18" s="40"/>
      <c r="B18" s="40"/>
      <c r="C18" s="40"/>
      <c r="D18" s="40"/>
      <c r="E18" s="40"/>
      <c r="F18" s="40"/>
      <c r="G18" s="40"/>
      <c r="H18" s="40"/>
      <c r="I18" s="40"/>
      <c r="J18" s="40"/>
      <c r="K18" s="40"/>
    </row>
    <row r="19" spans="1:11" x14ac:dyDescent="0.2">
      <c r="A19" s="40"/>
      <c r="B19" s="40"/>
      <c r="C19" s="40"/>
      <c r="D19" s="40"/>
      <c r="E19" s="40"/>
      <c r="F19" s="40"/>
      <c r="G19" s="40"/>
      <c r="H19" s="40"/>
      <c r="I19" s="40"/>
      <c r="J19" s="40"/>
      <c r="K19" s="40"/>
    </row>
    <row r="20" spans="1:11" x14ac:dyDescent="0.2">
      <c r="A20" s="40"/>
      <c r="B20" s="40"/>
      <c r="C20" s="40"/>
      <c r="D20" s="40"/>
      <c r="E20" s="40"/>
      <c r="F20" s="40"/>
      <c r="G20" s="40"/>
      <c r="H20" s="40"/>
      <c r="I20" s="40"/>
      <c r="J20" s="40"/>
      <c r="K20" s="40"/>
    </row>
    <row r="21" spans="1:11" x14ac:dyDescent="0.2">
      <c r="A21" s="40"/>
      <c r="B21" s="40"/>
      <c r="C21" s="40"/>
      <c r="D21" s="40"/>
      <c r="E21" s="40"/>
      <c r="F21" s="40"/>
      <c r="G21" s="40"/>
      <c r="H21" s="40"/>
      <c r="I21" s="40"/>
      <c r="J21" s="40"/>
      <c r="K21" s="40"/>
    </row>
    <row r="22" spans="1:11" x14ac:dyDescent="0.2">
      <c r="A22" s="40"/>
      <c r="B22" s="40"/>
      <c r="C22" s="40"/>
      <c r="D22" s="40"/>
      <c r="E22" s="40"/>
      <c r="F22" s="40"/>
      <c r="G22" s="40"/>
      <c r="H22" s="40"/>
      <c r="I22" s="40"/>
      <c r="J22" s="40"/>
      <c r="K22" s="40"/>
    </row>
    <row r="23" spans="1:11" ht="33.75" customHeight="1" x14ac:dyDescent="0.2">
      <c r="A23" s="40"/>
      <c r="B23" s="40"/>
      <c r="C23" s="40"/>
      <c r="D23" s="40"/>
      <c r="E23" s="40"/>
      <c r="F23" s="40"/>
      <c r="G23" s="40"/>
      <c r="H23" s="40"/>
      <c r="I23" s="40"/>
      <c r="J23" s="40"/>
      <c r="K23" s="40"/>
    </row>
    <row r="24" spans="1:11" ht="6.75" customHeight="1" x14ac:dyDescent="0.2">
      <c r="A24" s="40"/>
      <c r="B24" s="40"/>
      <c r="C24" s="40"/>
      <c r="D24" s="40"/>
      <c r="E24" s="40"/>
      <c r="F24" s="40"/>
      <c r="G24" s="40"/>
      <c r="H24" s="40"/>
      <c r="I24" s="40"/>
      <c r="J24" s="40"/>
      <c r="K24" s="40"/>
    </row>
    <row r="25" spans="1:11" ht="15" x14ac:dyDescent="0.25">
      <c r="A25" s="736" t="s">
        <v>180</v>
      </c>
      <c r="B25" s="737"/>
      <c r="C25" s="737"/>
      <c r="D25" s="738"/>
      <c r="E25" s="40"/>
      <c r="F25" s="40"/>
      <c r="G25" s="40"/>
      <c r="H25" s="40"/>
      <c r="I25" s="40"/>
      <c r="J25" s="40"/>
      <c r="K25" s="40"/>
    </row>
    <row r="26" spans="1:11" ht="45" x14ac:dyDescent="0.25">
      <c r="A26" s="192" t="s">
        <v>181</v>
      </c>
      <c r="B26" s="193" t="s">
        <v>182</v>
      </c>
      <c r="C26" s="193" t="s">
        <v>183</v>
      </c>
      <c r="D26" s="193" t="s">
        <v>184</v>
      </c>
      <c r="E26" s="40"/>
      <c r="F26" s="40"/>
      <c r="G26" s="40"/>
      <c r="H26" s="40"/>
      <c r="I26" s="40"/>
      <c r="J26" s="40"/>
      <c r="K26" s="40"/>
    </row>
    <row r="27" spans="1:11" ht="15" x14ac:dyDescent="0.25">
      <c r="A27" s="192">
        <v>1</v>
      </c>
      <c r="B27" s="192">
        <v>3.08</v>
      </c>
      <c r="C27" s="192">
        <v>3.11</v>
      </c>
      <c r="D27" s="192" t="s">
        <v>185</v>
      </c>
      <c r="E27" s="40"/>
      <c r="F27" s="40"/>
      <c r="G27" s="40"/>
      <c r="H27" s="40"/>
      <c r="I27" s="40"/>
      <c r="J27" s="40"/>
      <c r="K27" s="40"/>
    </row>
    <row r="28" spans="1:11" ht="15" x14ac:dyDescent="0.25">
      <c r="A28" s="192">
        <v>2</v>
      </c>
      <c r="B28" s="194">
        <v>1.6</v>
      </c>
      <c r="C28" s="192">
        <v>1.58</v>
      </c>
      <c r="D28" s="192">
        <v>1.55</v>
      </c>
      <c r="E28" s="40"/>
      <c r="F28" s="40"/>
      <c r="G28" s="40"/>
      <c r="H28" s="40"/>
      <c r="I28" s="40"/>
      <c r="J28" s="40"/>
      <c r="K28" s="40"/>
    </row>
    <row r="29" spans="1:11" ht="15" x14ac:dyDescent="0.25">
      <c r="A29" s="192">
        <v>3</v>
      </c>
      <c r="B29" s="192">
        <v>1.04</v>
      </c>
      <c r="C29" s="192">
        <v>1.05</v>
      </c>
      <c r="D29" s="192">
        <v>1.04</v>
      </c>
      <c r="E29" s="40"/>
      <c r="F29" s="40"/>
      <c r="G29" s="40"/>
      <c r="H29" s="40"/>
      <c r="I29" s="40"/>
      <c r="J29" s="40"/>
      <c r="K29" s="40"/>
    </row>
    <row r="30" spans="1:11" ht="15" x14ac:dyDescent="0.25">
      <c r="A30" s="192">
        <v>4</v>
      </c>
      <c r="B30" s="192">
        <v>0.79</v>
      </c>
      <c r="C30" s="194">
        <v>0.8</v>
      </c>
      <c r="D30" s="192">
        <v>0.77</v>
      </c>
      <c r="E30" s="40"/>
      <c r="F30" s="40"/>
      <c r="G30" s="40"/>
      <c r="H30" s="40"/>
      <c r="I30" s="40"/>
      <c r="J30" s="40"/>
      <c r="K30" s="40"/>
    </row>
    <row r="31" spans="1:11" ht="14.25" x14ac:dyDescent="0.2">
      <c r="A31" s="41"/>
      <c r="B31" s="41"/>
      <c r="C31" s="41"/>
      <c r="D31" s="41"/>
      <c r="E31" s="40"/>
      <c r="F31" s="40"/>
      <c r="G31" s="40"/>
      <c r="H31" s="40"/>
      <c r="I31" s="40"/>
      <c r="J31" s="40"/>
      <c r="K31" s="40"/>
    </row>
    <row r="32" spans="1:11" ht="38.25" customHeight="1" x14ac:dyDescent="0.25">
      <c r="A32" s="736" t="s">
        <v>186</v>
      </c>
      <c r="B32" s="739"/>
      <c r="C32" s="739"/>
      <c r="D32" s="740"/>
      <c r="E32" s="40"/>
      <c r="F32" s="40"/>
      <c r="G32" s="40"/>
      <c r="H32" s="40"/>
      <c r="I32" s="40"/>
      <c r="J32" s="40"/>
      <c r="K32" s="40"/>
    </row>
    <row r="33" spans="1:11" ht="45" x14ac:dyDescent="0.25">
      <c r="A33" s="192" t="s">
        <v>181</v>
      </c>
      <c r="B33" s="193" t="s">
        <v>182</v>
      </c>
      <c r="C33" s="193" t="s">
        <v>187</v>
      </c>
      <c r="D33" s="193" t="s">
        <v>188</v>
      </c>
      <c r="E33" s="40"/>
      <c r="F33" s="40"/>
      <c r="G33" s="40"/>
      <c r="H33" s="40"/>
      <c r="I33" s="40"/>
      <c r="J33" s="40"/>
      <c r="K33" s="40"/>
    </row>
    <row r="34" spans="1:11" ht="15" x14ac:dyDescent="0.25">
      <c r="A34" s="192">
        <v>1</v>
      </c>
      <c r="B34" s="192">
        <v>2.84</v>
      </c>
      <c r="C34" s="192">
        <v>2.84</v>
      </c>
      <c r="D34" s="192" t="s">
        <v>185</v>
      </c>
      <c r="E34" s="40"/>
      <c r="F34" s="40"/>
      <c r="G34" s="40"/>
      <c r="H34" s="40"/>
      <c r="I34" s="40"/>
      <c r="J34" s="40"/>
      <c r="K34" s="40"/>
    </row>
    <row r="35" spans="1:11" ht="15" x14ac:dyDescent="0.25">
      <c r="A35" s="192">
        <v>2</v>
      </c>
      <c r="B35" s="194">
        <v>1.48</v>
      </c>
      <c r="C35" s="192">
        <v>1.47</v>
      </c>
      <c r="D35" s="192" t="s">
        <v>185</v>
      </c>
      <c r="E35" s="40"/>
      <c r="F35" s="40"/>
      <c r="G35" s="40"/>
      <c r="H35" s="40"/>
      <c r="I35" s="40"/>
      <c r="J35" s="40"/>
      <c r="K35" s="40"/>
    </row>
    <row r="36" spans="1:11" ht="15" x14ac:dyDescent="0.25">
      <c r="A36" s="192">
        <v>3</v>
      </c>
      <c r="B36" s="192">
        <v>0.97</v>
      </c>
      <c r="C36" s="194">
        <v>1</v>
      </c>
      <c r="D36" s="192" t="s">
        <v>185</v>
      </c>
      <c r="E36" s="40"/>
      <c r="F36" s="40"/>
      <c r="G36" s="40"/>
      <c r="H36" s="40"/>
      <c r="I36" s="40"/>
      <c r="J36" s="40"/>
      <c r="K36" s="40"/>
    </row>
    <row r="37" spans="1:11" ht="15" x14ac:dyDescent="0.25">
      <c r="A37" s="192">
        <v>4</v>
      </c>
      <c r="B37" s="192">
        <v>0.76</v>
      </c>
      <c r="C37" s="194">
        <v>0.75</v>
      </c>
      <c r="D37" s="192" t="s">
        <v>185</v>
      </c>
      <c r="E37" s="40"/>
      <c r="F37" s="40"/>
      <c r="G37" s="40"/>
      <c r="H37" s="40"/>
      <c r="I37" s="40"/>
      <c r="J37" s="40"/>
      <c r="K37" s="40"/>
    </row>
    <row r="38" spans="1:11" ht="3.75" customHeight="1" x14ac:dyDescent="0.2">
      <c r="A38" s="40"/>
      <c r="B38" s="40"/>
      <c r="C38" s="40"/>
      <c r="D38" s="40"/>
      <c r="E38" s="40"/>
      <c r="F38" s="40"/>
      <c r="G38" s="40"/>
      <c r="H38" s="40"/>
      <c r="I38" s="40"/>
      <c r="J38" s="40"/>
      <c r="K38" s="40"/>
    </row>
    <row r="39" spans="1:11" ht="15" customHeight="1" x14ac:dyDescent="0.2">
      <c r="A39" s="40"/>
      <c r="B39" s="40"/>
      <c r="C39" s="40"/>
      <c r="D39" s="40"/>
      <c r="E39" s="40"/>
      <c r="F39" s="40"/>
      <c r="G39" s="40"/>
      <c r="H39" s="40"/>
      <c r="I39" s="40"/>
      <c r="J39" s="40"/>
      <c r="K39" s="40"/>
    </row>
    <row r="40" spans="1:11" x14ac:dyDescent="0.2">
      <c r="A40" s="40"/>
      <c r="B40" s="40"/>
      <c r="C40" s="40"/>
      <c r="D40" s="40"/>
      <c r="E40" s="40"/>
      <c r="F40" s="40"/>
      <c r="G40" s="40"/>
      <c r="H40" s="40"/>
      <c r="I40" s="40"/>
      <c r="J40" s="40"/>
      <c r="K40" s="40"/>
    </row>
    <row r="41" spans="1:11" x14ac:dyDescent="0.2">
      <c r="A41" s="40"/>
      <c r="B41" s="40"/>
      <c r="C41" s="40"/>
      <c r="D41" s="40"/>
      <c r="E41" s="40"/>
      <c r="F41" s="40"/>
      <c r="G41" s="40"/>
      <c r="H41" s="40"/>
      <c r="I41" s="40"/>
      <c r="J41" s="40"/>
      <c r="K41" s="40"/>
    </row>
    <row r="42" spans="1:11" x14ac:dyDescent="0.2">
      <c r="A42" s="40"/>
      <c r="B42" s="40"/>
      <c r="C42" s="40"/>
      <c r="D42" s="40"/>
      <c r="E42" s="40"/>
      <c r="F42" s="40"/>
      <c r="G42" s="40"/>
      <c r="H42" s="40"/>
      <c r="I42" s="40"/>
      <c r="J42" s="40"/>
      <c r="K42" s="40"/>
    </row>
    <row r="43" spans="1:11" x14ac:dyDescent="0.2">
      <c r="A43" s="40"/>
      <c r="B43" s="40"/>
      <c r="C43" s="40"/>
      <c r="D43" s="40"/>
      <c r="E43" s="40"/>
      <c r="F43" s="40"/>
      <c r="G43" s="40"/>
      <c r="H43" s="40"/>
      <c r="I43" s="40"/>
      <c r="J43" s="40"/>
      <c r="K43" s="40"/>
    </row>
    <row r="44" spans="1:11" x14ac:dyDescent="0.2">
      <c r="A44" s="40"/>
      <c r="B44" s="40"/>
      <c r="C44" s="40"/>
      <c r="D44" s="40"/>
      <c r="E44" s="40"/>
      <c r="F44" s="40"/>
      <c r="G44" s="40"/>
      <c r="H44" s="40"/>
      <c r="I44" s="40"/>
      <c r="J44" s="40"/>
      <c r="K44" s="40"/>
    </row>
    <row r="45" spans="1:11" x14ac:dyDescent="0.2">
      <c r="C45" s="40"/>
      <c r="D45" s="40"/>
      <c r="E45" s="40"/>
      <c r="F45" s="40"/>
      <c r="G45" s="40"/>
      <c r="H45" s="40"/>
      <c r="I45" s="40"/>
      <c r="J45" s="40"/>
      <c r="K45" s="40"/>
    </row>
    <row r="46" spans="1:11" x14ac:dyDescent="0.2">
      <c r="C46" s="40"/>
      <c r="D46" s="40"/>
      <c r="E46" s="40"/>
      <c r="F46" s="40"/>
      <c r="G46" s="40"/>
      <c r="H46" s="40"/>
      <c r="I46" s="40"/>
      <c r="J46" s="40"/>
      <c r="K46" s="40"/>
    </row>
    <row r="47" spans="1:11" x14ac:dyDescent="0.2">
      <c r="C47" s="40"/>
      <c r="D47" s="40"/>
      <c r="E47" s="40"/>
      <c r="F47" s="40"/>
      <c r="G47" s="40"/>
      <c r="H47" s="40"/>
      <c r="I47" s="40"/>
      <c r="J47" s="40"/>
      <c r="K47" s="40"/>
    </row>
    <row r="48" spans="1:11" x14ac:dyDescent="0.2">
      <c r="C48" s="40"/>
      <c r="D48" s="40"/>
      <c r="E48" s="40"/>
      <c r="F48" s="40"/>
      <c r="G48" s="40"/>
      <c r="H48" s="40"/>
      <c r="I48" s="40"/>
      <c r="J48" s="40"/>
      <c r="K48" s="40"/>
    </row>
    <row r="49" spans="1:11" x14ac:dyDescent="0.2">
      <c r="C49" s="40"/>
      <c r="D49" s="40"/>
      <c r="E49" s="40"/>
      <c r="F49" s="40"/>
      <c r="G49" s="40"/>
      <c r="H49" s="40"/>
      <c r="I49" s="40"/>
      <c r="J49" s="40"/>
      <c r="K49" s="40"/>
    </row>
    <row r="50" spans="1:11" x14ac:dyDescent="0.2">
      <c r="C50" s="40"/>
      <c r="D50" s="40"/>
      <c r="E50" s="40"/>
      <c r="F50" s="40"/>
      <c r="G50" s="40"/>
      <c r="H50" s="40"/>
      <c r="I50" s="40"/>
      <c r="J50" s="40"/>
      <c r="K50" s="40"/>
    </row>
    <row r="51" spans="1:11" x14ac:dyDescent="0.2">
      <c r="C51" s="40"/>
      <c r="D51" s="40"/>
      <c r="E51" s="40"/>
      <c r="F51" s="40"/>
      <c r="G51" s="40"/>
      <c r="H51" s="40"/>
      <c r="I51" s="40"/>
      <c r="J51" s="40"/>
      <c r="K51" s="40"/>
    </row>
    <row r="52" spans="1:11" x14ac:dyDescent="0.2">
      <c r="C52" s="40"/>
      <c r="D52" s="40"/>
      <c r="E52" s="40"/>
      <c r="F52" s="40"/>
      <c r="G52" s="40"/>
      <c r="H52" s="40"/>
      <c r="I52" s="40"/>
      <c r="J52" s="40"/>
      <c r="K52" s="40"/>
    </row>
    <row r="53" spans="1:11" x14ac:dyDescent="0.2">
      <c r="A53" s="195"/>
      <c r="B53" s="195"/>
      <c r="C53" s="195"/>
      <c r="D53" s="195"/>
      <c r="E53" s="195"/>
      <c r="F53" s="195"/>
      <c r="G53" s="195"/>
      <c r="H53" s="195"/>
      <c r="I53" s="195"/>
      <c r="J53" s="195"/>
      <c r="K53" s="195"/>
    </row>
    <row r="54" spans="1:11" x14ac:dyDescent="0.2">
      <c r="A54" s="195"/>
      <c r="B54" s="195"/>
      <c r="C54" s="195"/>
      <c r="D54" s="195"/>
      <c r="E54" s="195"/>
      <c r="F54" s="195"/>
      <c r="G54" s="195"/>
      <c r="H54" s="195"/>
      <c r="I54" s="195"/>
      <c r="J54" s="195"/>
      <c r="K54" s="195"/>
    </row>
    <row r="55" spans="1:11" ht="12" customHeight="1" x14ac:dyDescent="0.2">
      <c r="A55" s="195"/>
      <c r="B55" s="195"/>
      <c r="C55" s="195"/>
      <c r="D55" s="195"/>
      <c r="E55" s="195"/>
      <c r="F55" s="195"/>
      <c r="G55" s="195"/>
      <c r="H55" s="195"/>
      <c r="I55" s="195"/>
      <c r="J55" s="195"/>
      <c r="K55" s="195"/>
    </row>
    <row r="56" spans="1:11" x14ac:dyDescent="0.2">
      <c r="A56" s="195"/>
      <c r="B56" s="195"/>
      <c r="C56" s="195"/>
      <c r="D56" s="195"/>
      <c r="E56" s="195"/>
      <c r="F56" s="195"/>
      <c r="G56" s="195"/>
      <c r="H56" s="195"/>
      <c r="I56" s="195"/>
      <c r="J56" s="195"/>
      <c r="K56" s="195"/>
    </row>
    <row r="58" spans="1:11" x14ac:dyDescent="0.2">
      <c r="A58" s="506"/>
      <c r="B58" s="506"/>
      <c r="C58" s="506"/>
      <c r="D58" s="506"/>
      <c r="E58" s="506"/>
      <c r="F58" s="506"/>
      <c r="G58" s="506"/>
      <c r="H58" s="506"/>
      <c r="I58" s="506"/>
      <c r="J58" s="506"/>
      <c r="K58" s="506"/>
    </row>
    <row r="59" spans="1:11" x14ac:dyDescent="0.2">
      <c r="A59" s="506"/>
      <c r="B59" s="506"/>
      <c r="C59" s="506"/>
      <c r="D59" s="506"/>
      <c r="E59" s="506"/>
      <c r="F59" s="506"/>
      <c r="G59" s="506"/>
      <c r="H59" s="506"/>
      <c r="I59" s="506"/>
      <c r="J59" s="506"/>
      <c r="K59" s="506"/>
    </row>
    <row r="60" spans="1:11" x14ac:dyDescent="0.2">
      <c r="A60" s="506"/>
      <c r="B60" s="506"/>
      <c r="C60" s="506"/>
      <c r="D60" s="506"/>
      <c r="E60" s="506"/>
      <c r="F60" s="506"/>
      <c r="G60" s="506"/>
      <c r="H60" s="506"/>
      <c r="I60" s="506"/>
      <c r="J60" s="506"/>
      <c r="K60" s="506"/>
    </row>
  </sheetData>
  <sheetProtection password="C41E" sheet="1" objects="1" scenarios="1"/>
  <mergeCells count="5">
    <mergeCell ref="A1:K1"/>
    <mergeCell ref="A2:K2"/>
    <mergeCell ref="A3:K3"/>
    <mergeCell ref="A25:D25"/>
    <mergeCell ref="A32:D32"/>
  </mergeCells>
  <pageMargins left="0.7" right="0.7" top="0.75" bottom="0.75" header="0.3" footer="0.3"/>
  <pageSetup scale="8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97"/>
  <sheetViews>
    <sheetView showGridLines="0" zoomScaleNormal="100" zoomScaleSheetLayoutView="100" workbookViewId="0">
      <selection activeCell="I12" sqref="I12"/>
    </sheetView>
  </sheetViews>
  <sheetFormatPr defaultColWidth="9.140625" defaultRowHeight="12.75" x14ac:dyDescent="0.2"/>
  <cols>
    <col min="1" max="3" width="11.42578125" style="18" customWidth="1"/>
    <col min="4" max="6" width="13.42578125" style="18" customWidth="1"/>
    <col min="7" max="7" width="14.7109375" style="18" customWidth="1"/>
    <col min="8" max="9" width="11.28515625" style="18" customWidth="1"/>
    <col min="10" max="10" width="12" style="18" customWidth="1"/>
    <col min="11" max="11" width="11.28515625" style="18" customWidth="1"/>
    <col min="12" max="12" width="9.140625" style="196"/>
    <col min="13" max="13" width="9.140625" style="540"/>
    <col min="14" max="23" width="9.140625" style="196"/>
    <col min="24" max="16384" width="9.140625" style="18"/>
  </cols>
  <sheetData>
    <row r="1" spans="1:23" ht="16.5" customHeight="1" x14ac:dyDescent="0.25">
      <c r="A1" s="741" t="s">
        <v>265</v>
      </c>
      <c r="B1" s="742"/>
      <c r="C1" s="742"/>
      <c r="D1" s="742"/>
      <c r="E1" s="742"/>
      <c r="F1" s="742"/>
      <c r="G1" s="742"/>
      <c r="H1" s="742"/>
      <c r="I1" s="742"/>
      <c r="J1" s="742"/>
      <c r="K1" s="742"/>
    </row>
    <row r="2" spans="1:23" ht="21.75" customHeight="1" x14ac:dyDescent="0.25">
      <c r="A2" s="735" t="s">
        <v>272</v>
      </c>
      <c r="B2" s="735"/>
      <c r="C2" s="735"/>
      <c r="D2" s="735"/>
      <c r="E2" s="735"/>
      <c r="F2" s="735"/>
      <c r="G2" s="735"/>
      <c r="H2" s="735"/>
      <c r="I2" s="735"/>
      <c r="J2" s="735"/>
      <c r="K2" s="735"/>
    </row>
    <row r="3" spans="1:23" ht="20.25" customHeight="1" x14ac:dyDescent="0.2">
      <c r="A3" s="750" t="s">
        <v>246</v>
      </c>
      <c r="B3" s="750"/>
      <c r="C3" s="750"/>
      <c r="D3" s="750"/>
      <c r="E3" s="750"/>
      <c r="F3" s="750"/>
      <c r="G3" s="750"/>
      <c r="H3" s="750"/>
      <c r="I3" s="750"/>
      <c r="J3" s="750"/>
      <c r="K3" s="750"/>
    </row>
    <row r="4" spans="1:23" ht="15.75" customHeight="1" x14ac:dyDescent="0.25">
      <c r="A4" s="751"/>
      <c r="B4" s="751"/>
      <c r="C4" s="751"/>
      <c r="D4" s="751"/>
      <c r="E4" s="751"/>
      <c r="F4" s="751"/>
      <c r="G4" s="751"/>
      <c r="H4" s="751"/>
      <c r="I4" s="751"/>
      <c r="J4" s="751"/>
      <c r="K4" s="751"/>
    </row>
    <row r="5" spans="1:23" s="189" customFormat="1" ht="3" customHeight="1" x14ac:dyDescent="0.2">
      <c r="A5" s="197"/>
      <c r="B5" s="197"/>
      <c r="C5" s="197"/>
      <c r="D5" s="197"/>
      <c r="E5" s="197"/>
      <c r="F5" s="197"/>
      <c r="G5" s="197"/>
      <c r="H5" s="197"/>
      <c r="I5" s="197"/>
      <c r="J5" s="197"/>
      <c r="K5" s="197"/>
      <c r="L5" s="39"/>
      <c r="M5" s="541"/>
      <c r="N5" s="39"/>
      <c r="O5" s="39"/>
      <c r="P5" s="39"/>
      <c r="Q5" s="39"/>
      <c r="R5" s="39"/>
      <c r="S5" s="39"/>
      <c r="T5" s="39"/>
      <c r="U5" s="39"/>
      <c r="V5" s="39"/>
      <c r="W5" s="39"/>
    </row>
    <row r="6" spans="1:23" ht="15" x14ac:dyDescent="0.25">
      <c r="A6" s="58" t="s">
        <v>48</v>
      </c>
      <c r="B6" s="198"/>
      <c r="C6" s="752">
        <f>'Member Information Input'!C10:J10</f>
        <v>0</v>
      </c>
      <c r="D6" s="752"/>
      <c r="E6" s="752"/>
      <c r="F6" s="752"/>
      <c r="G6" s="752"/>
      <c r="H6" s="752"/>
      <c r="I6" s="752"/>
      <c r="J6" s="752"/>
      <c r="K6" s="752"/>
    </row>
    <row r="7" spans="1:23" x14ac:dyDescent="0.2">
      <c r="A7" s="25"/>
      <c r="B7" s="198"/>
      <c r="C7" s="199"/>
      <c r="D7" s="199"/>
      <c r="E7" s="199"/>
      <c r="F7" s="199"/>
      <c r="G7" s="199"/>
      <c r="H7" s="199"/>
      <c r="I7" s="199"/>
      <c r="J7" s="199"/>
      <c r="K7" s="199"/>
    </row>
    <row r="8" spans="1:23" ht="15.75" thickBot="1" x14ac:dyDescent="0.3">
      <c r="A8" s="58" t="s">
        <v>189</v>
      </c>
      <c r="B8" s="198"/>
      <c r="C8" s="199"/>
      <c r="D8" s="199"/>
      <c r="E8" s="199"/>
      <c r="F8" s="200"/>
      <c r="G8" s="199"/>
      <c r="H8" s="199"/>
      <c r="I8" s="199"/>
      <c r="J8" s="199"/>
      <c r="K8" s="199"/>
    </row>
    <row r="9" spans="1:23" ht="17.25" thickTop="1" thickBot="1" x14ac:dyDescent="0.25">
      <c r="A9" s="870" t="s">
        <v>66</v>
      </c>
      <c r="B9" s="871"/>
      <c r="C9" s="872"/>
      <c r="D9" s="743"/>
      <c r="E9" s="744"/>
      <c r="F9" s="744"/>
      <c r="G9" s="148"/>
      <c r="H9" s="149" t="s">
        <v>2</v>
      </c>
      <c r="I9" s="149" t="s">
        <v>3</v>
      </c>
      <c r="J9" s="149" t="s">
        <v>4</v>
      </c>
      <c r="K9" s="150" t="s">
        <v>26</v>
      </c>
    </row>
    <row r="10" spans="1:23" ht="15" customHeight="1" x14ac:dyDescent="0.2">
      <c r="A10" s="763" t="s">
        <v>190</v>
      </c>
      <c r="B10" s="764"/>
      <c r="C10" s="764"/>
      <c r="D10" s="764"/>
      <c r="E10" s="764"/>
      <c r="F10" s="764"/>
      <c r="G10" s="764"/>
      <c r="H10" s="764"/>
      <c r="I10" s="764"/>
      <c r="J10" s="764"/>
      <c r="K10" s="765"/>
    </row>
    <row r="11" spans="1:23" ht="15" customHeight="1" x14ac:dyDescent="0.2">
      <c r="A11" s="766" t="s">
        <v>68</v>
      </c>
      <c r="B11" s="767"/>
      <c r="C11" s="767"/>
      <c r="D11" s="767"/>
      <c r="E11" s="767"/>
      <c r="F11" s="767"/>
      <c r="G11" s="767"/>
      <c r="H11" s="767"/>
      <c r="I11" s="767"/>
      <c r="J11" s="767"/>
      <c r="K11" s="768"/>
    </row>
    <row r="12" spans="1:23" ht="15" customHeight="1" x14ac:dyDescent="0.2">
      <c r="A12" s="745" t="s">
        <v>0</v>
      </c>
      <c r="B12" s="769"/>
      <c r="C12" s="201"/>
      <c r="D12" s="747" t="s">
        <v>69</v>
      </c>
      <c r="E12" s="748"/>
      <c r="F12" s="748"/>
      <c r="G12" s="749"/>
      <c r="H12" s="202">
        <v>4</v>
      </c>
      <c r="I12" s="132"/>
      <c r="J12" s="203">
        <f t="shared" ref="J12:J17" si="0">H12*I12</f>
        <v>0</v>
      </c>
      <c r="K12" s="151"/>
    </row>
    <row r="13" spans="1:23" ht="15" customHeight="1" x14ac:dyDescent="0.2">
      <c r="A13" s="745" t="s">
        <v>0</v>
      </c>
      <c r="B13" s="769"/>
      <c r="C13" s="204"/>
      <c r="D13" s="747" t="s">
        <v>71</v>
      </c>
      <c r="E13" s="748"/>
      <c r="F13" s="748"/>
      <c r="G13" s="749"/>
      <c r="H13" s="202">
        <v>8</v>
      </c>
      <c r="I13" s="132"/>
      <c r="J13" s="203">
        <f t="shared" si="0"/>
        <v>0</v>
      </c>
      <c r="K13" s="151"/>
    </row>
    <row r="14" spans="1:23" ht="15" customHeight="1" x14ac:dyDescent="0.2">
      <c r="A14" s="745" t="s">
        <v>0</v>
      </c>
      <c r="B14" s="746"/>
      <c r="C14" s="204"/>
      <c r="D14" s="747" t="s">
        <v>72</v>
      </c>
      <c r="E14" s="748"/>
      <c r="F14" s="748"/>
      <c r="G14" s="749"/>
      <c r="H14" s="202">
        <v>10</v>
      </c>
      <c r="I14" s="132"/>
      <c r="J14" s="203">
        <f t="shared" si="0"/>
        <v>0</v>
      </c>
      <c r="K14" s="151"/>
    </row>
    <row r="15" spans="1:23" ht="15" customHeight="1" thickBot="1" x14ac:dyDescent="0.25">
      <c r="A15" s="753" t="s">
        <v>0</v>
      </c>
      <c r="B15" s="754"/>
      <c r="C15" s="205"/>
      <c r="D15" s="755" t="s">
        <v>73</v>
      </c>
      <c r="E15" s="756"/>
      <c r="F15" s="756"/>
      <c r="G15" s="757"/>
      <c r="H15" s="206">
        <v>12</v>
      </c>
      <c r="I15" s="207"/>
      <c r="J15" s="208">
        <f t="shared" si="0"/>
        <v>0</v>
      </c>
      <c r="K15" s="151"/>
    </row>
    <row r="16" spans="1:23" ht="15" customHeight="1" thickTop="1" x14ac:dyDescent="0.2">
      <c r="A16" s="758" t="s">
        <v>191</v>
      </c>
      <c r="B16" s="759"/>
      <c r="C16" s="209"/>
      <c r="D16" s="760" t="s">
        <v>74</v>
      </c>
      <c r="E16" s="761"/>
      <c r="F16" s="761"/>
      <c r="G16" s="762"/>
      <c r="H16" s="210">
        <v>5</v>
      </c>
      <c r="I16" s="211"/>
      <c r="J16" s="212">
        <f t="shared" si="0"/>
        <v>0</v>
      </c>
      <c r="K16" s="151"/>
    </row>
    <row r="17" spans="1:13" ht="15" customHeight="1" x14ac:dyDescent="0.2">
      <c r="A17" s="770" t="s">
        <v>192</v>
      </c>
      <c r="B17" s="746"/>
      <c r="C17" s="204"/>
      <c r="D17" s="771" t="s">
        <v>76</v>
      </c>
      <c r="E17" s="772"/>
      <c r="F17" s="772"/>
      <c r="G17" s="773"/>
      <c r="H17" s="202">
        <v>25</v>
      </c>
      <c r="I17" s="132"/>
      <c r="J17" s="203">
        <f t="shared" si="0"/>
        <v>0</v>
      </c>
      <c r="K17" s="151"/>
      <c r="M17" s="542"/>
    </row>
    <row r="18" spans="1:13" ht="15" customHeight="1" x14ac:dyDescent="0.2">
      <c r="A18" s="774" t="s">
        <v>77</v>
      </c>
      <c r="B18" s="775"/>
      <c r="C18" s="775"/>
      <c r="D18" s="775"/>
      <c r="E18" s="775"/>
      <c r="F18" s="775"/>
      <c r="G18" s="775"/>
      <c r="H18" s="775"/>
      <c r="I18" s="775"/>
      <c r="J18" s="775"/>
      <c r="K18" s="776"/>
    </row>
    <row r="19" spans="1:13" ht="15" customHeight="1" x14ac:dyDescent="0.2">
      <c r="A19" s="745" t="s">
        <v>78</v>
      </c>
      <c r="B19" s="746"/>
      <c r="C19" s="213"/>
      <c r="D19" s="777" t="s">
        <v>87</v>
      </c>
      <c r="E19" s="777"/>
      <c r="F19" s="777"/>
      <c r="G19" s="777"/>
      <c r="H19" s="214">
        <v>40</v>
      </c>
      <c r="I19" s="132"/>
      <c r="J19" s="215">
        <f t="shared" ref="J19" si="1">H19*I19</f>
        <v>0</v>
      </c>
      <c r="K19" s="151"/>
      <c r="M19" s="542">
        <f>SUM(J19)</f>
        <v>0</v>
      </c>
    </row>
    <row r="20" spans="1:13" ht="13.5" customHeight="1" thickBot="1" x14ac:dyDescent="0.25">
      <c r="A20" s="152"/>
      <c r="B20" s="133"/>
      <c r="C20" s="216"/>
      <c r="D20" s="133"/>
      <c r="E20" s="133"/>
      <c r="F20" s="133"/>
      <c r="G20" s="217"/>
      <c r="H20" s="134"/>
      <c r="I20" s="136"/>
      <c r="J20" s="135"/>
      <c r="K20" s="153"/>
    </row>
    <row r="21" spans="1:13" ht="17.25" customHeight="1" thickTop="1" thickBot="1" x14ac:dyDescent="0.25">
      <c r="A21" s="867" t="s">
        <v>80</v>
      </c>
      <c r="B21" s="868"/>
      <c r="C21" s="869"/>
      <c r="D21" s="778"/>
      <c r="E21" s="779"/>
      <c r="F21" s="779"/>
      <c r="G21" s="185"/>
      <c r="H21" s="218" t="s">
        <v>2</v>
      </c>
      <c r="I21" s="218" t="s">
        <v>3</v>
      </c>
      <c r="J21" s="218" t="s">
        <v>4</v>
      </c>
      <c r="K21" s="219" t="s">
        <v>26</v>
      </c>
    </row>
    <row r="22" spans="1:13" ht="15" customHeight="1" x14ac:dyDescent="0.2">
      <c r="A22" s="763" t="s">
        <v>190</v>
      </c>
      <c r="B22" s="764"/>
      <c r="C22" s="764"/>
      <c r="D22" s="764"/>
      <c r="E22" s="764"/>
      <c r="F22" s="764"/>
      <c r="G22" s="764"/>
      <c r="H22" s="764"/>
      <c r="I22" s="764"/>
      <c r="J22" s="764"/>
      <c r="K22" s="765"/>
    </row>
    <row r="23" spans="1:13" ht="17.25" customHeight="1" x14ac:dyDescent="0.2">
      <c r="A23" s="766" t="s">
        <v>193</v>
      </c>
      <c r="B23" s="767"/>
      <c r="C23" s="767"/>
      <c r="D23" s="767"/>
      <c r="E23" s="767"/>
      <c r="F23" s="767"/>
      <c r="G23" s="767"/>
      <c r="H23" s="767"/>
      <c r="I23" s="767"/>
      <c r="J23" s="767"/>
      <c r="K23" s="768"/>
    </row>
    <row r="24" spans="1:13" ht="15" customHeight="1" x14ac:dyDescent="0.2">
      <c r="A24" s="745" t="s">
        <v>81</v>
      </c>
      <c r="B24" s="746"/>
      <c r="C24" s="204"/>
      <c r="D24" s="747" t="s">
        <v>82</v>
      </c>
      <c r="E24" s="748"/>
      <c r="F24" s="748"/>
      <c r="G24" s="749"/>
      <c r="H24" s="214">
        <v>17</v>
      </c>
      <c r="I24" s="132"/>
      <c r="J24" s="203">
        <f t="shared" ref="J24:J26" si="2">H24*I24</f>
        <v>0</v>
      </c>
      <c r="K24" s="151"/>
    </row>
    <row r="25" spans="1:13" ht="15" customHeight="1" x14ac:dyDescent="0.2">
      <c r="A25" s="745" t="s">
        <v>81</v>
      </c>
      <c r="B25" s="746"/>
      <c r="C25" s="220"/>
      <c r="D25" s="747" t="s">
        <v>83</v>
      </c>
      <c r="E25" s="748"/>
      <c r="F25" s="748"/>
      <c r="G25" s="749"/>
      <c r="H25" s="214">
        <v>23</v>
      </c>
      <c r="I25" s="132"/>
      <c r="J25" s="215">
        <f t="shared" si="2"/>
        <v>0</v>
      </c>
      <c r="K25" s="151"/>
    </row>
    <row r="26" spans="1:13" ht="15" customHeight="1" x14ac:dyDescent="0.2">
      <c r="A26" s="745" t="s">
        <v>81</v>
      </c>
      <c r="B26" s="746"/>
      <c r="C26" s="220"/>
      <c r="D26" s="747" t="s">
        <v>84</v>
      </c>
      <c r="E26" s="748"/>
      <c r="F26" s="748"/>
      <c r="G26" s="749"/>
      <c r="H26" s="221">
        <v>28</v>
      </c>
      <c r="I26" s="132"/>
      <c r="J26" s="215">
        <f t="shared" si="2"/>
        <v>0</v>
      </c>
      <c r="K26" s="151"/>
      <c r="M26" s="542">
        <f>SUM(J24:J26)</f>
        <v>0</v>
      </c>
    </row>
    <row r="27" spans="1:13" ht="15" customHeight="1" x14ac:dyDescent="0.2">
      <c r="A27" s="774" t="s">
        <v>122</v>
      </c>
      <c r="B27" s="775"/>
      <c r="C27" s="775"/>
      <c r="D27" s="775"/>
      <c r="E27" s="775"/>
      <c r="F27" s="775"/>
      <c r="G27" s="775"/>
      <c r="H27" s="775"/>
      <c r="I27" s="775"/>
      <c r="J27" s="775"/>
      <c r="K27" s="776"/>
    </row>
    <row r="28" spans="1:13" ht="15" customHeight="1" x14ac:dyDescent="0.2">
      <c r="A28" s="774" t="s">
        <v>194</v>
      </c>
      <c r="B28" s="775"/>
      <c r="C28" s="775"/>
      <c r="D28" s="775"/>
      <c r="E28" s="775"/>
      <c r="F28" s="775"/>
      <c r="G28" s="775"/>
      <c r="H28" s="775"/>
      <c r="I28" s="775"/>
      <c r="J28" s="775"/>
      <c r="K28" s="776"/>
    </row>
    <row r="29" spans="1:13" ht="15" customHeight="1" x14ac:dyDescent="0.2">
      <c r="A29" s="745" t="s">
        <v>81</v>
      </c>
      <c r="B29" s="746"/>
      <c r="C29" s="204"/>
      <c r="D29" s="780" t="s">
        <v>117</v>
      </c>
      <c r="E29" s="772"/>
      <c r="F29" s="772"/>
      <c r="G29" s="773"/>
      <c r="H29" s="221">
        <v>30</v>
      </c>
      <c r="I29" s="132"/>
      <c r="J29" s="215">
        <f t="shared" ref="J29:J33" si="3">H29*I29</f>
        <v>0</v>
      </c>
      <c r="K29" s="151"/>
    </row>
    <row r="30" spans="1:13" ht="15" customHeight="1" x14ac:dyDescent="0.2">
      <c r="A30" s="745" t="s">
        <v>81</v>
      </c>
      <c r="B30" s="746"/>
      <c r="C30" s="222"/>
      <c r="D30" s="781" t="s">
        <v>118</v>
      </c>
      <c r="E30" s="782"/>
      <c r="F30" s="782"/>
      <c r="G30" s="783"/>
      <c r="H30" s="221">
        <v>50</v>
      </c>
      <c r="I30" s="132"/>
      <c r="J30" s="215">
        <f t="shared" si="3"/>
        <v>0</v>
      </c>
      <c r="K30" s="151"/>
    </row>
    <row r="31" spans="1:13" ht="15" customHeight="1" x14ac:dyDescent="0.2">
      <c r="A31" s="745" t="s">
        <v>81</v>
      </c>
      <c r="B31" s="746"/>
      <c r="C31" s="222"/>
      <c r="D31" s="781" t="s">
        <v>195</v>
      </c>
      <c r="E31" s="782"/>
      <c r="F31" s="782"/>
      <c r="G31" s="783"/>
      <c r="H31" s="221">
        <v>70</v>
      </c>
      <c r="I31" s="132"/>
      <c r="J31" s="215">
        <f t="shared" si="3"/>
        <v>0</v>
      </c>
      <c r="K31" s="151"/>
    </row>
    <row r="32" spans="1:13" ht="15" customHeight="1" x14ac:dyDescent="0.2">
      <c r="A32" s="745" t="s">
        <v>81</v>
      </c>
      <c r="B32" s="746"/>
      <c r="C32" s="220"/>
      <c r="D32" s="781" t="s">
        <v>120</v>
      </c>
      <c r="E32" s="782"/>
      <c r="F32" s="782"/>
      <c r="G32" s="783"/>
      <c r="H32" s="221">
        <v>105</v>
      </c>
      <c r="I32" s="132"/>
      <c r="J32" s="215">
        <f t="shared" si="3"/>
        <v>0</v>
      </c>
      <c r="K32" s="151"/>
    </row>
    <row r="33" spans="1:13" ht="15" customHeight="1" x14ac:dyDescent="0.2">
      <c r="A33" s="745" t="s">
        <v>81</v>
      </c>
      <c r="B33" s="746"/>
      <c r="C33" s="220"/>
      <c r="D33" s="781" t="s">
        <v>131</v>
      </c>
      <c r="E33" s="782"/>
      <c r="F33" s="782"/>
      <c r="G33" s="783"/>
      <c r="H33" s="221">
        <v>120</v>
      </c>
      <c r="I33" s="132"/>
      <c r="J33" s="215">
        <f t="shared" si="3"/>
        <v>0</v>
      </c>
      <c r="K33" s="151"/>
      <c r="M33" s="542">
        <f>SUM(J29:J33)</f>
        <v>0</v>
      </c>
    </row>
    <row r="34" spans="1:13" ht="13.5" thickBot="1" x14ac:dyDescent="0.25">
      <c r="A34" s="223"/>
      <c r="B34" s="198"/>
      <c r="C34" s="199"/>
      <c r="D34" s="199"/>
      <c r="E34" s="199"/>
      <c r="F34" s="199"/>
      <c r="G34" s="199"/>
      <c r="H34" s="199"/>
      <c r="I34" s="199"/>
      <c r="J34" s="199"/>
      <c r="K34" s="224"/>
    </row>
    <row r="35" spans="1:13" ht="18" customHeight="1" thickTop="1" thickBot="1" x14ac:dyDescent="0.25">
      <c r="A35" s="864" t="s">
        <v>243</v>
      </c>
      <c r="B35" s="866"/>
      <c r="C35" s="866"/>
      <c r="D35" s="380"/>
      <c r="E35" s="380"/>
      <c r="F35" s="380"/>
      <c r="G35" s="381"/>
      <c r="H35" s="218" t="s">
        <v>2</v>
      </c>
      <c r="I35" s="218"/>
      <c r="J35" s="218" t="s">
        <v>4</v>
      </c>
      <c r="K35" s="219" t="s">
        <v>26</v>
      </c>
    </row>
    <row r="36" spans="1:13" ht="15.75" customHeight="1" thickTop="1" x14ac:dyDescent="0.2">
      <c r="A36" s="784" t="s">
        <v>136</v>
      </c>
      <c r="B36" s="785"/>
      <c r="C36" s="786"/>
      <c r="D36" s="790" t="s">
        <v>196</v>
      </c>
      <c r="E36" s="791"/>
      <c r="F36" s="794" t="s">
        <v>138</v>
      </c>
      <c r="G36" s="795"/>
      <c r="H36" s="225">
        <v>2.75</v>
      </c>
      <c r="I36" s="141"/>
      <c r="J36" s="215">
        <f t="shared" ref="J36:J63" si="4">H36*I36</f>
        <v>0</v>
      </c>
      <c r="K36" s="151"/>
    </row>
    <row r="37" spans="1:13" ht="15.75" customHeight="1" thickBot="1" x14ac:dyDescent="0.25">
      <c r="A37" s="787"/>
      <c r="B37" s="788"/>
      <c r="C37" s="789"/>
      <c r="D37" s="792"/>
      <c r="E37" s="793"/>
      <c r="F37" s="796" t="s">
        <v>139</v>
      </c>
      <c r="G37" s="797"/>
      <c r="H37" s="226">
        <v>2.2000000000000002</v>
      </c>
      <c r="I37" s="147"/>
      <c r="J37" s="227">
        <f t="shared" si="4"/>
        <v>0</v>
      </c>
      <c r="K37" s="151"/>
    </row>
    <row r="38" spans="1:13" ht="15.75" customHeight="1" thickTop="1" x14ac:dyDescent="0.2">
      <c r="A38" s="784" t="s">
        <v>197</v>
      </c>
      <c r="B38" s="785"/>
      <c r="C38" s="786"/>
      <c r="D38" s="798" t="s">
        <v>137</v>
      </c>
      <c r="E38" s="799"/>
      <c r="F38" s="802" t="s">
        <v>138</v>
      </c>
      <c r="G38" s="803"/>
      <c r="H38" s="228">
        <v>2.5</v>
      </c>
      <c r="I38" s="141"/>
      <c r="J38" s="145">
        <f t="shared" si="4"/>
        <v>0</v>
      </c>
      <c r="K38" s="151"/>
    </row>
    <row r="39" spans="1:13" ht="15.75" customHeight="1" x14ac:dyDescent="0.2">
      <c r="A39" s="810"/>
      <c r="B39" s="811"/>
      <c r="C39" s="812"/>
      <c r="D39" s="800"/>
      <c r="E39" s="801"/>
      <c r="F39" s="802" t="s">
        <v>139</v>
      </c>
      <c r="G39" s="803"/>
      <c r="H39" s="228">
        <v>1.9</v>
      </c>
      <c r="I39" s="141"/>
      <c r="J39" s="145">
        <f t="shared" si="4"/>
        <v>0</v>
      </c>
      <c r="K39" s="151"/>
    </row>
    <row r="40" spans="1:13" ht="15.75" customHeight="1" x14ac:dyDescent="0.2">
      <c r="A40" s="810"/>
      <c r="B40" s="811"/>
      <c r="C40" s="812"/>
      <c r="D40" s="804" t="s">
        <v>198</v>
      </c>
      <c r="E40" s="805"/>
      <c r="F40" s="802" t="s">
        <v>142</v>
      </c>
      <c r="G40" s="803"/>
      <c r="H40" s="229">
        <v>2.75</v>
      </c>
      <c r="I40" s="141"/>
      <c r="J40" s="230">
        <f t="shared" si="4"/>
        <v>0</v>
      </c>
      <c r="K40" s="151"/>
    </row>
    <row r="41" spans="1:13" ht="15.75" customHeight="1" thickBot="1" x14ac:dyDescent="0.25">
      <c r="A41" s="787"/>
      <c r="B41" s="788"/>
      <c r="C41" s="789"/>
      <c r="D41" s="792"/>
      <c r="E41" s="793"/>
      <c r="F41" s="796" t="s">
        <v>143</v>
      </c>
      <c r="G41" s="797"/>
      <c r="H41" s="226">
        <v>2</v>
      </c>
      <c r="I41" s="147"/>
      <c r="J41" s="231">
        <f t="shared" si="4"/>
        <v>0</v>
      </c>
      <c r="K41" s="151"/>
    </row>
    <row r="42" spans="1:13" ht="15.75" customHeight="1" thickTop="1" thickBot="1" x14ac:dyDescent="0.25">
      <c r="A42" s="879" t="s">
        <v>145</v>
      </c>
      <c r="B42" s="880"/>
      <c r="C42" s="881"/>
      <c r="D42" s="806" t="s">
        <v>199</v>
      </c>
      <c r="E42" s="807"/>
      <c r="F42" s="808" t="s">
        <v>143</v>
      </c>
      <c r="G42" s="809"/>
      <c r="H42" s="232">
        <v>0.55000000000000004</v>
      </c>
      <c r="I42" s="191"/>
      <c r="J42" s="233">
        <f t="shared" si="4"/>
        <v>0</v>
      </c>
      <c r="K42" s="151"/>
    </row>
    <row r="43" spans="1:13" ht="15.75" customHeight="1" thickTop="1" x14ac:dyDescent="0.2">
      <c r="A43" s="784" t="s">
        <v>200</v>
      </c>
      <c r="B43" s="785"/>
      <c r="C43" s="786"/>
      <c r="D43" s="813" t="s">
        <v>159</v>
      </c>
      <c r="E43" s="814"/>
      <c r="F43" s="814"/>
      <c r="G43" s="815"/>
      <c r="H43" s="225">
        <v>8.8000000000000007</v>
      </c>
      <c r="I43" s="141"/>
      <c r="J43" s="234">
        <f t="shared" si="4"/>
        <v>0</v>
      </c>
      <c r="K43" s="151"/>
    </row>
    <row r="44" spans="1:13" ht="15.75" customHeight="1" x14ac:dyDescent="0.2">
      <c r="A44" s="810"/>
      <c r="B44" s="811"/>
      <c r="C44" s="812"/>
      <c r="D44" s="781" t="s">
        <v>160</v>
      </c>
      <c r="E44" s="782"/>
      <c r="F44" s="782"/>
      <c r="G44" s="783"/>
      <c r="H44" s="228">
        <v>5.5</v>
      </c>
      <c r="I44" s="141"/>
      <c r="J44" s="145">
        <f t="shared" si="4"/>
        <v>0</v>
      </c>
      <c r="K44" s="151"/>
    </row>
    <row r="45" spans="1:13" ht="15.75" customHeight="1" thickBot="1" x14ac:dyDescent="0.25">
      <c r="A45" s="787"/>
      <c r="B45" s="788"/>
      <c r="C45" s="789"/>
      <c r="D45" s="816" t="s">
        <v>161</v>
      </c>
      <c r="E45" s="817"/>
      <c r="F45" s="817"/>
      <c r="G45" s="818"/>
      <c r="H45" s="226">
        <v>3.3</v>
      </c>
      <c r="I45" s="147"/>
      <c r="J45" s="231">
        <f t="shared" si="4"/>
        <v>0</v>
      </c>
      <c r="K45" s="151"/>
    </row>
    <row r="46" spans="1:13" ht="27.75" customHeight="1" thickTop="1" thickBot="1" x14ac:dyDescent="0.25">
      <c r="A46" s="877" t="s">
        <v>201</v>
      </c>
      <c r="B46" s="878"/>
      <c r="C46" s="878"/>
      <c r="D46" s="819" t="s">
        <v>202</v>
      </c>
      <c r="E46" s="819"/>
      <c r="F46" s="819" t="s">
        <v>203</v>
      </c>
      <c r="G46" s="819"/>
      <c r="H46" s="235">
        <v>15</v>
      </c>
      <c r="I46" s="190"/>
      <c r="J46" s="236">
        <f>H46*I46</f>
        <v>0</v>
      </c>
      <c r="K46" s="151"/>
    </row>
    <row r="47" spans="1:13" ht="21.75" customHeight="1" thickTop="1" x14ac:dyDescent="0.2">
      <c r="A47" s="784" t="s">
        <v>204</v>
      </c>
      <c r="B47" s="820"/>
      <c r="C47" s="821"/>
      <c r="D47" s="800" t="s">
        <v>205</v>
      </c>
      <c r="E47" s="801"/>
      <c r="F47" s="800" t="s">
        <v>203</v>
      </c>
      <c r="G47" s="825"/>
      <c r="H47" s="225">
        <v>20</v>
      </c>
      <c r="I47" s="141"/>
      <c r="J47" s="234">
        <f>H47*I47</f>
        <v>0</v>
      </c>
      <c r="K47" s="151"/>
    </row>
    <row r="48" spans="1:13" ht="21.75" customHeight="1" thickBot="1" x14ac:dyDescent="0.25">
      <c r="A48" s="822"/>
      <c r="B48" s="823"/>
      <c r="C48" s="824"/>
      <c r="D48" s="792" t="s">
        <v>202</v>
      </c>
      <c r="E48" s="793"/>
      <c r="F48" s="826" t="s">
        <v>206</v>
      </c>
      <c r="G48" s="792"/>
      <c r="H48" s="237">
        <v>15</v>
      </c>
      <c r="I48" s="147"/>
      <c r="J48" s="238">
        <f>H48*I48</f>
        <v>0</v>
      </c>
      <c r="K48" s="151"/>
      <c r="M48" s="542">
        <f>SUM(J36:J48)</f>
        <v>0</v>
      </c>
    </row>
    <row r="49" spans="1:23" ht="20.25" customHeight="1" thickTop="1" thickBot="1" x14ac:dyDescent="0.25">
      <c r="A49" s="864" t="s">
        <v>207</v>
      </c>
      <c r="B49" s="865"/>
      <c r="C49" s="865"/>
      <c r="D49" s="239"/>
      <c r="E49" s="239"/>
      <c r="F49" s="239"/>
      <c r="G49" s="239"/>
      <c r="H49" s="218" t="s">
        <v>2</v>
      </c>
      <c r="I49" s="218"/>
      <c r="J49" s="218" t="s">
        <v>4</v>
      </c>
      <c r="K49" s="219" t="s">
        <v>26</v>
      </c>
    </row>
    <row r="50" spans="1:23" ht="15.75" customHeight="1" thickTop="1" thickBot="1" x14ac:dyDescent="0.25">
      <c r="A50" s="810" t="s">
        <v>208</v>
      </c>
      <c r="B50" s="811"/>
      <c r="C50" s="812"/>
      <c r="D50" s="827" t="s">
        <v>168</v>
      </c>
      <c r="E50" s="828"/>
      <c r="F50" s="828"/>
      <c r="G50" s="829"/>
      <c r="H50" s="225">
        <v>6.6</v>
      </c>
      <c r="I50" s="240"/>
      <c r="J50" s="234">
        <f t="shared" si="4"/>
        <v>0</v>
      </c>
      <c r="K50" s="151"/>
    </row>
    <row r="51" spans="1:23" ht="15.75" customHeight="1" thickTop="1" x14ac:dyDescent="0.2">
      <c r="A51" s="784" t="s">
        <v>169</v>
      </c>
      <c r="B51" s="785"/>
      <c r="C51" s="786"/>
      <c r="D51" s="830" t="s">
        <v>170</v>
      </c>
      <c r="E51" s="831"/>
      <c r="F51" s="831"/>
      <c r="G51" s="832"/>
      <c r="H51" s="235">
        <v>19.8</v>
      </c>
      <c r="I51" s="141"/>
      <c r="J51" s="236">
        <f t="shared" si="4"/>
        <v>0</v>
      </c>
      <c r="K51" s="151"/>
    </row>
    <row r="52" spans="1:23" ht="15.75" customHeight="1" x14ac:dyDescent="0.2">
      <c r="A52" s="810"/>
      <c r="B52" s="811"/>
      <c r="C52" s="812"/>
      <c r="D52" s="833" t="s">
        <v>171</v>
      </c>
      <c r="E52" s="833"/>
      <c r="F52" s="833"/>
      <c r="G52" s="833"/>
      <c r="H52" s="241">
        <v>13.2</v>
      </c>
      <c r="I52" s="141"/>
      <c r="J52" s="145">
        <f t="shared" si="4"/>
        <v>0</v>
      </c>
      <c r="K52" s="151"/>
    </row>
    <row r="53" spans="1:23" ht="15.75" customHeight="1" x14ac:dyDescent="0.2">
      <c r="A53" s="810"/>
      <c r="B53" s="811"/>
      <c r="C53" s="812"/>
      <c r="D53" s="833" t="s">
        <v>172</v>
      </c>
      <c r="E53" s="833"/>
      <c r="F53" s="833"/>
      <c r="G53" s="833"/>
      <c r="H53" s="241">
        <v>8.8000000000000007</v>
      </c>
      <c r="I53" s="141"/>
      <c r="J53" s="145">
        <f t="shared" si="4"/>
        <v>0</v>
      </c>
      <c r="K53" s="151"/>
    </row>
    <row r="54" spans="1:23" ht="15.75" customHeight="1" thickBot="1" x14ac:dyDescent="0.25">
      <c r="A54" s="810"/>
      <c r="B54" s="811"/>
      <c r="C54" s="812"/>
      <c r="D54" s="827" t="s">
        <v>173</v>
      </c>
      <c r="E54" s="828"/>
      <c r="F54" s="828"/>
      <c r="G54" s="829"/>
      <c r="H54" s="226">
        <v>6.5</v>
      </c>
      <c r="I54" s="147"/>
      <c r="J54" s="231">
        <f t="shared" si="4"/>
        <v>0</v>
      </c>
      <c r="K54" s="151"/>
    </row>
    <row r="55" spans="1:23" ht="15.75" customHeight="1" thickTop="1" x14ac:dyDescent="0.2">
      <c r="A55" s="784" t="s">
        <v>174</v>
      </c>
      <c r="B55" s="785"/>
      <c r="C55" s="786"/>
      <c r="D55" s="830" t="s">
        <v>166</v>
      </c>
      <c r="E55" s="831"/>
      <c r="F55" s="831"/>
      <c r="G55" s="832"/>
      <c r="H55" s="235">
        <v>16.5</v>
      </c>
      <c r="I55" s="141"/>
      <c r="J55" s="236">
        <f t="shared" si="4"/>
        <v>0</v>
      </c>
      <c r="K55" s="151"/>
    </row>
    <row r="56" spans="1:23" ht="15.75" customHeight="1" x14ac:dyDescent="0.2">
      <c r="A56" s="810"/>
      <c r="B56" s="811"/>
      <c r="C56" s="812"/>
      <c r="D56" s="780" t="s">
        <v>167</v>
      </c>
      <c r="E56" s="834"/>
      <c r="F56" s="834"/>
      <c r="G56" s="835"/>
      <c r="H56" s="228">
        <v>11</v>
      </c>
      <c r="I56" s="141"/>
      <c r="J56" s="145">
        <f t="shared" si="4"/>
        <v>0</v>
      </c>
      <c r="K56" s="151"/>
    </row>
    <row r="57" spans="1:23" ht="15.75" customHeight="1" x14ac:dyDescent="0.2">
      <c r="A57" s="810"/>
      <c r="B57" s="811"/>
      <c r="C57" s="812"/>
      <c r="D57" s="836" t="s">
        <v>168</v>
      </c>
      <c r="E57" s="837"/>
      <c r="F57" s="837"/>
      <c r="G57" s="838"/>
      <c r="H57" s="229">
        <v>22</v>
      </c>
      <c r="I57" s="242"/>
      <c r="J57" s="230">
        <f>H57*I57</f>
        <v>0</v>
      </c>
      <c r="K57" s="151"/>
    </row>
    <row r="58" spans="1:23" ht="15.75" customHeight="1" thickBot="1" x14ac:dyDescent="0.25">
      <c r="A58" s="787"/>
      <c r="B58" s="788"/>
      <c r="C58" s="789"/>
      <c r="D58" s="816" t="s">
        <v>209</v>
      </c>
      <c r="E58" s="839"/>
      <c r="F58" s="839"/>
      <c r="G58" s="840"/>
      <c r="H58" s="226">
        <v>8</v>
      </c>
      <c r="I58" s="147"/>
      <c r="J58" s="231">
        <f>H58*I58</f>
        <v>0</v>
      </c>
      <c r="K58" s="151"/>
      <c r="M58" s="542">
        <f>SUM(J50:J58)</f>
        <v>0</v>
      </c>
    </row>
    <row r="59" spans="1:23" ht="43.5" customHeight="1" thickTop="1" thickBot="1" x14ac:dyDescent="0.25">
      <c r="A59" s="841" t="s">
        <v>210</v>
      </c>
      <c r="B59" s="842"/>
      <c r="C59" s="842"/>
      <c r="D59" s="186" t="s">
        <v>89</v>
      </c>
      <c r="E59" s="843" t="s">
        <v>244</v>
      </c>
      <c r="F59" s="844"/>
      <c r="G59" s="186" t="s">
        <v>211</v>
      </c>
      <c r="H59" s="137" t="s">
        <v>2</v>
      </c>
      <c r="I59" s="137"/>
      <c r="J59" s="137" t="s">
        <v>4</v>
      </c>
      <c r="K59" s="138" t="s">
        <v>90</v>
      </c>
    </row>
    <row r="60" spans="1:23" ht="15.75" customHeight="1" thickTop="1" x14ac:dyDescent="0.2">
      <c r="A60" s="875" t="s">
        <v>91</v>
      </c>
      <c r="B60" s="876"/>
      <c r="C60" s="876"/>
      <c r="D60" s="156"/>
      <c r="E60" s="845"/>
      <c r="F60" s="845"/>
      <c r="G60" s="139"/>
      <c r="H60" s="140">
        <v>7</v>
      </c>
      <c r="I60" s="141"/>
      <c r="J60" s="142">
        <f t="shared" si="4"/>
        <v>0</v>
      </c>
      <c r="K60" s="143">
        <f>D60*E60</f>
        <v>0</v>
      </c>
    </row>
    <row r="61" spans="1:23" s="244" customFormat="1" ht="15.75" customHeight="1" x14ac:dyDescent="0.2">
      <c r="A61" s="846" t="s">
        <v>92</v>
      </c>
      <c r="B61" s="847"/>
      <c r="C61" s="847"/>
      <c r="D61" s="157"/>
      <c r="E61" s="848"/>
      <c r="F61" s="849"/>
      <c r="G61" s="243"/>
      <c r="H61" s="144">
        <v>15</v>
      </c>
      <c r="I61" s="141"/>
      <c r="J61" s="145">
        <f t="shared" si="4"/>
        <v>0</v>
      </c>
      <c r="K61" s="143">
        <f t="shared" ref="K61:K63" si="5">D61*E61</f>
        <v>0</v>
      </c>
      <c r="L61" s="196"/>
      <c r="M61" s="540"/>
      <c r="N61" s="196"/>
      <c r="O61" s="196"/>
      <c r="P61" s="196"/>
      <c r="Q61" s="196"/>
      <c r="R61" s="196"/>
      <c r="S61" s="196"/>
      <c r="T61" s="196"/>
      <c r="U61" s="196"/>
      <c r="V61" s="196"/>
      <c r="W61" s="196"/>
    </row>
    <row r="62" spans="1:23" s="244" customFormat="1" ht="15.75" customHeight="1" x14ac:dyDescent="0.2">
      <c r="A62" s="850" t="s">
        <v>93</v>
      </c>
      <c r="B62" s="851"/>
      <c r="C62" s="851"/>
      <c r="D62" s="245"/>
      <c r="E62" s="852"/>
      <c r="F62" s="853"/>
      <c r="G62" s="246"/>
      <c r="H62" s="247">
        <v>7</v>
      </c>
      <c r="I62" s="242"/>
      <c r="J62" s="230">
        <f t="shared" si="4"/>
        <v>0</v>
      </c>
      <c r="K62" s="248">
        <f t="shared" si="5"/>
        <v>0</v>
      </c>
      <c r="L62" s="196"/>
      <c r="M62" s="540"/>
      <c r="N62" s="196"/>
      <c r="O62" s="196"/>
      <c r="P62" s="196"/>
      <c r="Q62" s="196"/>
      <c r="R62" s="196"/>
      <c r="S62" s="196"/>
      <c r="T62" s="196"/>
      <c r="U62" s="196"/>
      <c r="V62" s="196"/>
      <c r="W62" s="196"/>
    </row>
    <row r="63" spans="1:23" ht="15.75" customHeight="1" thickBot="1" x14ac:dyDescent="0.25">
      <c r="A63" s="873" t="s">
        <v>123</v>
      </c>
      <c r="B63" s="874"/>
      <c r="C63" s="874"/>
      <c r="D63" s="157"/>
      <c r="E63" s="854"/>
      <c r="F63" s="855"/>
      <c r="G63" s="249"/>
      <c r="H63" s="146">
        <v>4</v>
      </c>
      <c r="I63" s="147"/>
      <c r="J63" s="231">
        <f t="shared" si="4"/>
        <v>0</v>
      </c>
      <c r="K63" s="250">
        <f t="shared" si="5"/>
        <v>0</v>
      </c>
      <c r="M63" s="542">
        <f>SUM(J60:J63)</f>
        <v>0</v>
      </c>
    </row>
    <row r="64" spans="1:23" ht="14.25" thickTop="1" thickBot="1" x14ac:dyDescent="0.25">
      <c r="A64" s="251"/>
      <c r="B64" s="251"/>
      <c r="C64" s="251"/>
      <c r="D64" s="251"/>
      <c r="E64" s="251"/>
      <c r="F64" s="252"/>
      <c r="G64" s="253"/>
      <c r="H64" s="253"/>
      <c r="I64" s="253"/>
      <c r="J64" s="254">
        <f>SUM(M17:M63)</f>
        <v>0</v>
      </c>
      <c r="K64" s="255"/>
    </row>
    <row r="65" spans="1:11" ht="13.5" thickBot="1" x14ac:dyDescent="0.25">
      <c r="A65" s="856" t="s">
        <v>94</v>
      </c>
      <c r="B65" s="857"/>
      <c r="C65" s="857"/>
      <c r="D65" s="857"/>
      <c r="E65" s="857"/>
      <c r="F65" s="857"/>
      <c r="G65" s="857"/>
      <c r="H65" s="252"/>
      <c r="I65" s="256" t="s">
        <v>98</v>
      </c>
      <c r="J65" s="858">
        <v>0</v>
      </c>
      <c r="K65" s="859"/>
    </row>
    <row r="66" spans="1:11" ht="13.5" customHeight="1" thickBot="1" x14ac:dyDescent="0.25">
      <c r="A66" s="257" t="s">
        <v>95</v>
      </c>
      <c r="B66" s="257"/>
      <c r="C66" s="257"/>
      <c r="D66" s="257"/>
      <c r="E66" s="257"/>
      <c r="F66" s="257"/>
      <c r="G66" s="257"/>
      <c r="H66" s="258"/>
      <c r="I66" s="259"/>
      <c r="J66" s="259"/>
      <c r="K66" s="260"/>
    </row>
    <row r="67" spans="1:11" ht="13.5" thickBot="1" x14ac:dyDescent="0.25">
      <c r="A67" s="860" t="s">
        <v>96</v>
      </c>
      <c r="B67" s="861"/>
      <c r="C67" s="861"/>
      <c r="D67" s="861"/>
      <c r="E67" s="861"/>
      <c r="F67" s="861"/>
      <c r="G67" s="861"/>
      <c r="H67" s="261"/>
      <c r="I67" s="258" t="s">
        <v>5</v>
      </c>
      <c r="J67" s="862">
        <f>IF(J64&lt;(0.5*J65),IF(J64&lt;100000,J64,100000),IF((0.5*J65)&lt;100000,(0.5*J65),100000))</f>
        <v>0</v>
      </c>
      <c r="K67" s="863"/>
    </row>
    <row r="68" spans="1:11" x14ac:dyDescent="0.2">
      <c r="A68" s="262"/>
      <c r="B68" s="262"/>
      <c r="C68" s="262"/>
      <c r="D68" s="262"/>
      <c r="E68" s="262"/>
      <c r="F68" s="263"/>
      <c r="G68" s="264"/>
      <c r="H68" s="261"/>
      <c r="I68" s="258"/>
      <c r="J68" s="265"/>
      <c r="K68" s="265"/>
    </row>
    <row r="69" spans="1:11" x14ac:dyDescent="0.2">
      <c r="A69" s="244"/>
      <c r="B69" s="244"/>
      <c r="C69" s="244"/>
      <c r="D69" s="244"/>
      <c r="E69" s="244"/>
      <c r="F69" s="244"/>
      <c r="G69" s="244"/>
      <c r="H69" s="244"/>
      <c r="I69" s="244"/>
      <c r="J69" s="244"/>
      <c r="K69" s="244"/>
    </row>
    <row r="70" spans="1:11" x14ac:dyDescent="0.2">
      <c r="A70" s="244"/>
      <c r="B70" s="244"/>
      <c r="C70" s="244"/>
      <c r="D70" s="244"/>
      <c r="E70" s="244"/>
      <c r="F70" s="244"/>
      <c r="G70" s="244"/>
      <c r="H70" s="244"/>
      <c r="I70" s="244"/>
      <c r="J70" s="244"/>
      <c r="K70" s="244"/>
    </row>
    <row r="71" spans="1:11" x14ac:dyDescent="0.2">
      <c r="A71" s="244"/>
      <c r="B71" s="244"/>
      <c r="C71" s="244"/>
      <c r="D71" s="244"/>
      <c r="E71" s="244"/>
      <c r="F71" s="244"/>
      <c r="G71" s="244"/>
      <c r="H71" s="244"/>
      <c r="I71" s="244"/>
      <c r="J71" s="244"/>
      <c r="K71" s="244"/>
    </row>
    <row r="72" spans="1:11" x14ac:dyDescent="0.2">
      <c r="A72" s="244"/>
      <c r="B72" s="244"/>
      <c r="C72" s="244"/>
      <c r="D72" s="244"/>
      <c r="E72" s="244"/>
      <c r="F72" s="244"/>
      <c r="G72" s="244"/>
      <c r="H72" s="244"/>
      <c r="I72" s="244"/>
      <c r="J72" s="244"/>
      <c r="K72" s="244"/>
    </row>
    <row r="73" spans="1:11" x14ac:dyDescent="0.2">
      <c r="A73" s="244"/>
      <c r="B73" s="244"/>
      <c r="C73" s="244"/>
      <c r="D73" s="244"/>
      <c r="E73" s="244"/>
      <c r="F73" s="244"/>
      <c r="G73" s="244"/>
      <c r="H73" s="244"/>
      <c r="I73" s="244"/>
      <c r="J73" s="244"/>
      <c r="K73" s="244"/>
    </row>
    <row r="74" spans="1:11" x14ac:dyDescent="0.2">
      <c r="A74" s="244"/>
      <c r="B74" s="244"/>
      <c r="C74" s="244"/>
      <c r="D74" s="244"/>
      <c r="E74" s="244"/>
      <c r="F74" s="244"/>
      <c r="G74" s="244"/>
      <c r="H74" s="244"/>
      <c r="I74" s="244"/>
      <c r="J74" s="244"/>
      <c r="K74" s="244"/>
    </row>
    <row r="75" spans="1:11" x14ac:dyDescent="0.2">
      <c r="A75" s="244"/>
      <c r="B75" s="244"/>
      <c r="C75" s="244"/>
      <c r="D75" s="244"/>
      <c r="E75" s="244"/>
      <c r="F75" s="244"/>
      <c r="G75" s="244"/>
      <c r="H75" s="244"/>
      <c r="I75" s="244"/>
      <c r="J75" s="244"/>
      <c r="K75" s="244"/>
    </row>
    <row r="76" spans="1:11" x14ac:dyDescent="0.2">
      <c r="A76" s="244"/>
      <c r="B76" s="244"/>
      <c r="C76" s="244"/>
      <c r="D76" s="244"/>
      <c r="E76" s="244"/>
      <c r="F76" s="244"/>
      <c r="G76" s="244"/>
      <c r="H76" s="244"/>
      <c r="I76" s="244"/>
      <c r="J76" s="244"/>
      <c r="K76" s="244"/>
    </row>
    <row r="77" spans="1:11" x14ac:dyDescent="0.2">
      <c r="A77" s="244"/>
      <c r="B77" s="244"/>
      <c r="C77" s="244"/>
      <c r="D77" s="244"/>
      <c r="E77" s="244"/>
      <c r="F77" s="244"/>
      <c r="G77" s="244"/>
      <c r="H77" s="244"/>
      <c r="I77" s="244"/>
      <c r="J77" s="244"/>
      <c r="K77" s="244"/>
    </row>
    <row r="78" spans="1:11" x14ac:dyDescent="0.2">
      <c r="A78" s="244"/>
      <c r="B78" s="244"/>
      <c r="C78" s="244"/>
      <c r="D78" s="244"/>
      <c r="E78" s="244"/>
      <c r="F78" s="244"/>
      <c r="G78" s="244"/>
      <c r="H78" s="244"/>
      <c r="I78" s="244"/>
      <c r="J78" s="244"/>
      <c r="K78" s="244"/>
    </row>
    <row r="79" spans="1:11" x14ac:dyDescent="0.2">
      <c r="A79" s="244"/>
      <c r="B79" s="244"/>
      <c r="C79" s="244"/>
      <c r="D79" s="244"/>
      <c r="E79" s="244"/>
      <c r="F79" s="244"/>
      <c r="G79" s="244"/>
      <c r="H79" s="244"/>
      <c r="I79" s="244"/>
      <c r="J79" s="244"/>
      <c r="K79" s="244"/>
    </row>
    <row r="80" spans="1:11" x14ac:dyDescent="0.2">
      <c r="A80" s="244"/>
      <c r="B80" s="244"/>
      <c r="C80" s="244"/>
      <c r="D80" s="244"/>
      <c r="E80" s="244"/>
      <c r="F80" s="244"/>
      <c r="G80" s="244"/>
      <c r="H80" s="244"/>
      <c r="I80" s="244"/>
      <c r="J80" s="244"/>
      <c r="K80" s="244"/>
    </row>
    <row r="81" spans="1:11" x14ac:dyDescent="0.2">
      <c r="A81" s="244"/>
      <c r="B81" s="244"/>
      <c r="C81" s="244"/>
      <c r="D81" s="244"/>
      <c r="E81" s="244"/>
      <c r="F81" s="244"/>
      <c r="G81" s="244"/>
      <c r="H81" s="244"/>
      <c r="I81" s="244"/>
      <c r="J81" s="244"/>
      <c r="K81" s="244"/>
    </row>
    <row r="82" spans="1:11" x14ac:dyDescent="0.2">
      <c r="A82" s="244"/>
      <c r="B82" s="244"/>
      <c r="C82" s="244"/>
      <c r="D82" s="244"/>
      <c r="E82" s="244"/>
      <c r="F82" s="244"/>
      <c r="G82" s="244"/>
      <c r="H82" s="244"/>
      <c r="I82" s="244"/>
      <c r="J82" s="244"/>
      <c r="K82" s="244"/>
    </row>
    <row r="83" spans="1:11" x14ac:dyDescent="0.2">
      <c r="A83" s="244"/>
      <c r="B83" s="244"/>
      <c r="C83" s="244"/>
      <c r="D83" s="244"/>
      <c r="E83" s="244"/>
      <c r="F83" s="244"/>
      <c r="G83" s="244"/>
      <c r="H83" s="244"/>
      <c r="I83" s="244"/>
      <c r="J83" s="244"/>
      <c r="K83" s="244"/>
    </row>
    <row r="84" spans="1:11" x14ac:dyDescent="0.2">
      <c r="A84" s="244"/>
      <c r="B84" s="244"/>
      <c r="C84" s="244"/>
      <c r="D84" s="244"/>
      <c r="E84" s="244"/>
      <c r="F84" s="244"/>
      <c r="G84" s="244"/>
      <c r="H84" s="244"/>
      <c r="I84" s="244"/>
      <c r="J84" s="244"/>
      <c r="K84" s="244"/>
    </row>
    <row r="85" spans="1:11" x14ac:dyDescent="0.2">
      <c r="A85" s="244"/>
      <c r="B85" s="244"/>
      <c r="C85" s="244"/>
      <c r="D85" s="244"/>
      <c r="E85" s="244"/>
      <c r="F85" s="244"/>
      <c r="G85" s="244"/>
      <c r="H85" s="244"/>
      <c r="I85" s="244"/>
      <c r="J85" s="244"/>
      <c r="K85" s="244"/>
    </row>
    <row r="86" spans="1:11" x14ac:dyDescent="0.2">
      <c r="A86" s="244"/>
      <c r="B86" s="244"/>
      <c r="C86" s="244"/>
      <c r="D86" s="244"/>
      <c r="E86" s="244"/>
      <c r="F86" s="244"/>
      <c r="G86" s="244"/>
      <c r="H86" s="244"/>
      <c r="I86" s="244"/>
      <c r="J86" s="244"/>
      <c r="K86" s="244"/>
    </row>
    <row r="87" spans="1:11" x14ac:dyDescent="0.2">
      <c r="A87" s="244"/>
      <c r="B87" s="244"/>
      <c r="C87" s="244"/>
      <c r="D87" s="244"/>
      <c r="E87" s="244"/>
      <c r="F87" s="244"/>
      <c r="G87" s="244"/>
      <c r="H87" s="244"/>
      <c r="I87" s="244"/>
      <c r="J87" s="244"/>
      <c r="K87" s="244"/>
    </row>
    <row r="88" spans="1:11" x14ac:dyDescent="0.2">
      <c r="A88" s="244"/>
      <c r="B88" s="244"/>
      <c r="C88" s="244"/>
      <c r="D88" s="244"/>
      <c r="E88" s="244"/>
      <c r="F88" s="244"/>
      <c r="G88" s="244"/>
      <c r="H88" s="244"/>
      <c r="I88" s="244"/>
      <c r="J88" s="244"/>
      <c r="K88" s="244"/>
    </row>
    <row r="89" spans="1:11" x14ac:dyDescent="0.2">
      <c r="A89" s="244"/>
      <c r="B89" s="244"/>
      <c r="C89" s="244"/>
      <c r="D89" s="244"/>
      <c r="E89" s="244"/>
      <c r="F89" s="244"/>
      <c r="G89" s="244"/>
      <c r="H89" s="244"/>
      <c r="I89" s="244"/>
      <c r="J89" s="244"/>
      <c r="K89" s="244"/>
    </row>
    <row r="90" spans="1:11" x14ac:dyDescent="0.2">
      <c r="A90" s="244"/>
      <c r="B90" s="244"/>
      <c r="C90" s="244"/>
      <c r="D90" s="244"/>
      <c r="E90" s="244"/>
      <c r="F90" s="244"/>
      <c r="G90" s="244"/>
      <c r="H90" s="244"/>
      <c r="I90" s="244"/>
      <c r="J90" s="244"/>
      <c r="K90" s="244"/>
    </row>
    <row r="91" spans="1:11" x14ac:dyDescent="0.2">
      <c r="A91" s="244"/>
      <c r="B91" s="244"/>
      <c r="C91" s="244"/>
      <c r="D91" s="244"/>
      <c r="E91" s="244"/>
      <c r="F91" s="244"/>
      <c r="G91" s="244"/>
      <c r="H91" s="244"/>
      <c r="I91" s="244"/>
      <c r="J91" s="244"/>
      <c r="K91" s="244"/>
    </row>
    <row r="92" spans="1:11" x14ac:dyDescent="0.2">
      <c r="A92" s="244"/>
      <c r="B92" s="244"/>
      <c r="C92" s="244"/>
      <c r="D92" s="244"/>
      <c r="E92" s="244"/>
      <c r="F92" s="244"/>
      <c r="G92" s="244"/>
      <c r="H92" s="244"/>
      <c r="I92" s="244"/>
      <c r="J92" s="244"/>
      <c r="K92" s="244"/>
    </row>
    <row r="93" spans="1:11" x14ac:dyDescent="0.2">
      <c r="A93" s="244"/>
      <c r="B93" s="244"/>
      <c r="C93" s="244"/>
      <c r="D93" s="244"/>
      <c r="E93" s="244"/>
      <c r="F93" s="244"/>
      <c r="G93" s="244"/>
      <c r="H93" s="244"/>
      <c r="I93" s="244"/>
      <c r="J93" s="244"/>
      <c r="K93" s="244"/>
    </row>
    <row r="94" spans="1:11" x14ac:dyDescent="0.2">
      <c r="A94" s="244"/>
      <c r="B94" s="244"/>
      <c r="C94" s="244"/>
      <c r="D94" s="244"/>
      <c r="E94" s="244"/>
      <c r="F94" s="244"/>
      <c r="G94" s="244"/>
      <c r="H94" s="244"/>
      <c r="I94" s="244"/>
      <c r="J94" s="244"/>
      <c r="K94" s="244"/>
    </row>
    <row r="95" spans="1:11" x14ac:dyDescent="0.2">
      <c r="A95" s="244"/>
      <c r="B95" s="244"/>
      <c r="C95" s="244"/>
      <c r="D95" s="244"/>
      <c r="E95" s="244"/>
      <c r="F95" s="244"/>
      <c r="G95" s="244"/>
      <c r="H95" s="244"/>
      <c r="I95" s="244"/>
      <c r="J95" s="244"/>
      <c r="K95" s="244"/>
    </row>
    <row r="96" spans="1:11" x14ac:dyDescent="0.2">
      <c r="A96" s="244"/>
      <c r="B96" s="244"/>
      <c r="C96" s="244"/>
      <c r="D96" s="244"/>
      <c r="E96" s="244"/>
      <c r="F96" s="244"/>
      <c r="G96" s="244"/>
      <c r="H96" s="244"/>
      <c r="I96" s="244"/>
      <c r="J96" s="244"/>
      <c r="K96" s="244"/>
    </row>
    <row r="97" spans="1:11" x14ac:dyDescent="0.2">
      <c r="A97" s="244"/>
      <c r="B97" s="244"/>
      <c r="C97" s="244"/>
      <c r="D97" s="244"/>
      <c r="E97" s="244"/>
      <c r="F97" s="244"/>
      <c r="G97" s="244"/>
      <c r="H97" s="244"/>
      <c r="I97" s="244"/>
      <c r="J97" s="244"/>
      <c r="K97" s="244"/>
    </row>
  </sheetData>
  <sheetProtection password="C41E" sheet="1" objects="1" scenarios="1" selectLockedCells="1"/>
  <mergeCells count="100">
    <mergeCell ref="A49:C49"/>
    <mergeCell ref="A35:C35"/>
    <mergeCell ref="A21:C21"/>
    <mergeCell ref="A9:C9"/>
    <mergeCell ref="A63:C63"/>
    <mergeCell ref="A60:C60"/>
    <mergeCell ref="A55:C58"/>
    <mergeCell ref="A50:C50"/>
    <mergeCell ref="A46:C46"/>
    <mergeCell ref="A42:C42"/>
    <mergeCell ref="A38:C41"/>
    <mergeCell ref="A33:B33"/>
    <mergeCell ref="A30:B30"/>
    <mergeCell ref="A26:B26"/>
    <mergeCell ref="A22:K22"/>
    <mergeCell ref="A23:K23"/>
    <mergeCell ref="E63:F63"/>
    <mergeCell ref="A65:G65"/>
    <mergeCell ref="J65:K65"/>
    <mergeCell ref="A67:G67"/>
    <mergeCell ref="J67:K67"/>
    <mergeCell ref="E60:F60"/>
    <mergeCell ref="A61:C61"/>
    <mergeCell ref="E61:F61"/>
    <mergeCell ref="A62:C62"/>
    <mergeCell ref="E62:F62"/>
    <mergeCell ref="D55:G55"/>
    <mergeCell ref="D56:G56"/>
    <mergeCell ref="D57:G57"/>
    <mergeCell ref="D58:G58"/>
    <mergeCell ref="A59:C59"/>
    <mergeCell ref="E59:F59"/>
    <mergeCell ref="D50:G50"/>
    <mergeCell ref="A51:C54"/>
    <mergeCell ref="D51:G51"/>
    <mergeCell ref="D52:G52"/>
    <mergeCell ref="D53:G53"/>
    <mergeCell ref="D54:G54"/>
    <mergeCell ref="D46:E46"/>
    <mergeCell ref="F46:G46"/>
    <mergeCell ref="A47:C48"/>
    <mergeCell ref="D47:E47"/>
    <mergeCell ref="F47:G47"/>
    <mergeCell ref="D48:E48"/>
    <mergeCell ref="F48:G48"/>
    <mergeCell ref="D42:E42"/>
    <mergeCell ref="F42:G42"/>
    <mergeCell ref="A43:C45"/>
    <mergeCell ref="D43:G43"/>
    <mergeCell ref="D44:G44"/>
    <mergeCell ref="D45:G45"/>
    <mergeCell ref="D38:E39"/>
    <mergeCell ref="F38:G38"/>
    <mergeCell ref="F39:G39"/>
    <mergeCell ref="D40:E41"/>
    <mergeCell ref="F40:G40"/>
    <mergeCell ref="F41:G41"/>
    <mergeCell ref="D33:G33"/>
    <mergeCell ref="A36:C37"/>
    <mergeCell ref="D36:E37"/>
    <mergeCell ref="F36:G36"/>
    <mergeCell ref="F37:G37"/>
    <mergeCell ref="D30:G30"/>
    <mergeCell ref="A31:B31"/>
    <mergeCell ref="D31:G31"/>
    <mergeCell ref="A32:B32"/>
    <mergeCell ref="D32:G32"/>
    <mergeCell ref="D26:G26"/>
    <mergeCell ref="A27:K27"/>
    <mergeCell ref="A28:K28"/>
    <mergeCell ref="A29:B29"/>
    <mergeCell ref="D29:G29"/>
    <mergeCell ref="A24:B24"/>
    <mergeCell ref="D24:G24"/>
    <mergeCell ref="A25:B25"/>
    <mergeCell ref="D25:G25"/>
    <mergeCell ref="A17:B17"/>
    <mergeCell ref="D17:G17"/>
    <mergeCell ref="A18:K18"/>
    <mergeCell ref="A19:B19"/>
    <mergeCell ref="D19:G19"/>
    <mergeCell ref="D21:F21"/>
    <mergeCell ref="A15:B15"/>
    <mergeCell ref="D15:G15"/>
    <mergeCell ref="A16:B16"/>
    <mergeCell ref="D16:G16"/>
    <mergeCell ref="A10:K10"/>
    <mergeCell ref="A11:K11"/>
    <mergeCell ref="A12:B12"/>
    <mergeCell ref="D12:G12"/>
    <mergeCell ref="A13:B13"/>
    <mergeCell ref="D13:G13"/>
    <mergeCell ref="A2:K2"/>
    <mergeCell ref="A1:K1"/>
    <mergeCell ref="D9:F9"/>
    <mergeCell ref="A14:B14"/>
    <mergeCell ref="D14:G14"/>
    <mergeCell ref="A3:K3"/>
    <mergeCell ref="A4:K4"/>
    <mergeCell ref="C6:K6"/>
  </mergeCells>
  <pageMargins left="0.5" right="0.5" top="0.25" bottom="0.25" header="0.5" footer="0.5"/>
  <pageSetup scale="72" orientation="portrait" r:id="rId1"/>
  <headerFooter alignWithMargins="0"/>
  <rowBreaks count="1" manualBreakCount="1">
    <brk id="68"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T490"/>
  <sheetViews>
    <sheetView showGridLines="0" zoomScaleNormal="100" zoomScaleSheetLayoutView="100" zoomScalePageLayoutView="75" workbookViewId="0">
      <selection activeCell="F12" sqref="F12:G12"/>
    </sheetView>
  </sheetViews>
  <sheetFormatPr defaultColWidth="8.85546875" defaultRowHeight="12.75" x14ac:dyDescent="0.2"/>
  <cols>
    <col min="1" max="1" width="32" style="18" customWidth="1"/>
    <col min="2" max="2" width="4.85546875" style="18" customWidth="1"/>
    <col min="3" max="4" width="15.7109375" style="18" customWidth="1"/>
    <col min="5" max="5" width="24.140625" style="18" customWidth="1"/>
    <col min="6" max="6" width="23" style="18" customWidth="1"/>
    <col min="7" max="7" width="7.140625" style="18" customWidth="1"/>
    <col min="8" max="9" width="15.7109375" style="18" customWidth="1"/>
    <col min="10" max="10" width="21" style="18" customWidth="1"/>
    <col min="11" max="11" width="15.7109375" style="18" customWidth="1"/>
    <col min="12" max="12" width="15.42578125" style="18" customWidth="1"/>
    <col min="13" max="13" width="13.5703125" style="98" hidden="1" customWidth="1"/>
    <col min="14" max="14" width="0.28515625" style="98" hidden="1" customWidth="1"/>
    <col min="15" max="15" width="0.140625" style="98" hidden="1" customWidth="1"/>
    <col min="16" max="16" width="29.140625" style="98" hidden="1" customWidth="1"/>
    <col min="17" max="17" width="32.7109375" style="98" hidden="1" customWidth="1"/>
    <col min="18" max="150" width="8.85546875" style="98"/>
    <col min="151" max="16384" width="8.85546875" style="18"/>
  </cols>
  <sheetData>
    <row r="1" spans="1:150" x14ac:dyDescent="0.2">
      <c r="A1" s="917" t="s">
        <v>265</v>
      </c>
      <c r="B1" s="918"/>
      <c r="C1" s="918"/>
      <c r="D1" s="918"/>
      <c r="E1" s="918"/>
      <c r="F1" s="918"/>
      <c r="G1" s="918"/>
      <c r="H1" s="918"/>
      <c r="I1" s="918"/>
      <c r="J1" s="918"/>
      <c r="K1" s="918"/>
      <c r="L1" s="918"/>
    </row>
    <row r="2" spans="1:150" ht="23.25" customHeight="1" x14ac:dyDescent="0.25">
      <c r="A2" s="888" t="s">
        <v>252</v>
      </c>
      <c r="B2" s="888"/>
      <c r="C2" s="888"/>
      <c r="D2" s="888"/>
      <c r="E2" s="888"/>
      <c r="F2" s="888"/>
      <c r="G2" s="888"/>
      <c r="H2" s="888"/>
      <c r="I2" s="888"/>
      <c r="J2" s="888"/>
      <c r="K2" s="888"/>
      <c r="L2" s="888"/>
    </row>
    <row r="3" spans="1:150" ht="22.5" customHeight="1" x14ac:dyDescent="0.2">
      <c r="D3" s="895" t="s">
        <v>273</v>
      </c>
      <c r="E3" s="896"/>
      <c r="F3" s="896"/>
      <c r="G3" s="896"/>
      <c r="H3" s="896"/>
      <c r="I3" s="896"/>
    </row>
    <row r="4" spans="1:150" ht="17.25" customHeight="1" x14ac:dyDescent="0.2">
      <c r="A4" s="889" t="s">
        <v>253</v>
      </c>
      <c r="B4" s="889"/>
      <c r="C4" s="889"/>
      <c r="D4" s="889"/>
      <c r="E4" s="889"/>
      <c r="F4" s="889"/>
      <c r="G4" s="889"/>
      <c r="H4" s="889"/>
      <c r="I4" s="889"/>
      <c r="J4" s="889"/>
      <c r="K4" s="889"/>
      <c r="L4" s="889"/>
    </row>
    <row r="5" spans="1:150" ht="7.5" customHeight="1" x14ac:dyDescent="0.2">
      <c r="A5" s="890" t="s">
        <v>12</v>
      </c>
      <c r="B5" s="890"/>
      <c r="C5" s="890"/>
      <c r="D5" s="890"/>
      <c r="E5" s="890"/>
      <c r="F5" s="890"/>
      <c r="G5" s="890"/>
      <c r="H5" s="890"/>
      <c r="I5" s="890"/>
      <c r="J5" s="890"/>
      <c r="K5" s="890"/>
      <c r="L5" s="890"/>
      <c r="M5" s="100"/>
    </row>
    <row r="6" spans="1:150" s="28" customFormat="1" x14ac:dyDescent="0.2">
      <c r="A6" s="31"/>
      <c r="B6" s="31"/>
      <c r="C6" s="31"/>
      <c r="D6" s="31"/>
      <c r="E6" s="31"/>
      <c r="F6" s="31"/>
      <c r="G6" s="31"/>
      <c r="H6" s="31"/>
      <c r="I6" s="31"/>
      <c r="J6" s="31"/>
      <c r="K6" s="31"/>
      <c r="L6" s="31"/>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99"/>
      <c r="CG6" s="99"/>
      <c r="CH6" s="99"/>
      <c r="CI6" s="99"/>
      <c r="CJ6" s="99"/>
      <c r="CK6" s="99"/>
      <c r="CL6" s="99"/>
      <c r="CM6" s="99"/>
      <c r="CN6" s="99"/>
      <c r="CO6" s="99"/>
      <c r="CP6" s="99"/>
      <c r="CQ6" s="99"/>
      <c r="CR6" s="99"/>
      <c r="CS6" s="99"/>
      <c r="CT6" s="99"/>
      <c r="CU6" s="99"/>
      <c r="CV6" s="99"/>
      <c r="CW6" s="99"/>
      <c r="CX6" s="99"/>
      <c r="CY6" s="99"/>
      <c r="CZ6" s="99"/>
      <c r="DA6" s="99"/>
      <c r="DB6" s="99"/>
      <c r="DC6" s="99"/>
      <c r="DD6" s="99"/>
      <c r="DE6" s="99"/>
      <c r="DF6" s="99"/>
      <c r="DG6" s="99"/>
      <c r="DH6" s="99"/>
      <c r="DI6" s="99"/>
      <c r="DJ6" s="99"/>
      <c r="DK6" s="99"/>
      <c r="DL6" s="99"/>
      <c r="DM6" s="99"/>
      <c r="DN6" s="99"/>
      <c r="DO6" s="99"/>
      <c r="DP6" s="99"/>
      <c r="DQ6" s="99"/>
      <c r="DR6" s="99"/>
      <c r="DS6" s="99"/>
      <c r="DT6" s="99"/>
      <c r="DU6" s="99"/>
      <c r="DV6" s="99"/>
      <c r="DW6" s="99"/>
      <c r="DX6" s="99"/>
      <c r="DY6" s="99"/>
      <c r="DZ6" s="99"/>
      <c r="EA6" s="99"/>
      <c r="EB6" s="99"/>
      <c r="EC6" s="99"/>
      <c r="ED6" s="99"/>
      <c r="EE6" s="99"/>
      <c r="EF6" s="99"/>
      <c r="EG6" s="99"/>
      <c r="EH6" s="99"/>
      <c r="EI6" s="99"/>
      <c r="EJ6" s="99"/>
      <c r="EK6" s="99"/>
      <c r="EL6" s="99"/>
      <c r="EM6" s="99"/>
      <c r="EN6" s="99"/>
      <c r="EO6" s="99"/>
      <c r="EP6" s="99"/>
      <c r="EQ6" s="99"/>
      <c r="ER6" s="99"/>
      <c r="ES6" s="99"/>
      <c r="ET6" s="99"/>
    </row>
    <row r="7" spans="1:150" s="47" customFormat="1" ht="18" x14ac:dyDescent="0.25">
      <c r="A7" s="481" t="s">
        <v>48</v>
      </c>
      <c r="B7" s="59"/>
      <c r="C7" s="924">
        <f>'Member Information Input'!C10</f>
        <v>0</v>
      </c>
      <c r="D7" s="924"/>
      <c r="E7" s="924"/>
      <c r="F7" s="924"/>
      <c r="G7" s="924"/>
      <c r="H7" s="924"/>
      <c r="I7" s="924"/>
      <c r="J7" s="924"/>
      <c r="K7" s="924"/>
      <c r="L7" s="924"/>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row>
    <row r="8" spans="1:150" ht="6.6" customHeight="1" x14ac:dyDescent="0.2">
      <c r="A8" s="25"/>
      <c r="B8" s="26"/>
      <c r="C8" s="17"/>
      <c r="D8" s="17"/>
      <c r="E8" s="17"/>
      <c r="F8" s="17"/>
      <c r="G8" s="17"/>
      <c r="H8" s="17"/>
      <c r="I8" s="17"/>
      <c r="J8" s="17"/>
    </row>
    <row r="9" spans="1:150" ht="18.75" customHeight="1" thickBot="1" x14ac:dyDescent="0.25">
      <c r="A9" s="931" t="s">
        <v>274</v>
      </c>
      <c r="B9" s="931"/>
      <c r="C9" s="931"/>
      <c r="D9" s="931"/>
      <c r="E9" s="931"/>
      <c r="F9" s="931"/>
      <c r="G9" s="931"/>
      <c r="H9" s="931"/>
      <c r="I9" s="931"/>
      <c r="J9" s="931"/>
      <c r="K9" s="931"/>
      <c r="L9" s="931"/>
    </row>
    <row r="10" spans="1:150" ht="13.5" customHeight="1" thickTop="1" x14ac:dyDescent="0.2">
      <c r="A10" s="904" t="s">
        <v>256</v>
      </c>
      <c r="B10" s="905"/>
      <c r="C10" s="891" t="s">
        <v>6</v>
      </c>
      <c r="D10" s="891" t="s">
        <v>7</v>
      </c>
      <c r="E10" s="900" t="s">
        <v>249</v>
      </c>
      <c r="F10" s="925" t="s">
        <v>257</v>
      </c>
      <c r="G10" s="926"/>
      <c r="H10" s="891" t="s">
        <v>6</v>
      </c>
      <c r="I10" s="891" t="s">
        <v>7</v>
      </c>
      <c r="J10" s="891" t="str">
        <f>E10</f>
        <v>Estimated Annual Hours of Operation</v>
      </c>
      <c r="K10" s="893" t="s">
        <v>250</v>
      </c>
      <c r="L10" s="929" t="s">
        <v>251</v>
      </c>
      <c r="M10" s="884" t="s">
        <v>60</v>
      </c>
      <c r="N10" s="886" t="s">
        <v>61</v>
      </c>
    </row>
    <row r="11" spans="1:150" ht="32.25" customHeight="1" thickBot="1" x14ac:dyDescent="0.25">
      <c r="A11" s="906"/>
      <c r="B11" s="907"/>
      <c r="C11" s="892"/>
      <c r="D11" s="892"/>
      <c r="E11" s="901"/>
      <c r="F11" s="927"/>
      <c r="G11" s="928"/>
      <c r="H11" s="892"/>
      <c r="I11" s="892"/>
      <c r="J11" s="892"/>
      <c r="K11" s="894"/>
      <c r="L11" s="930"/>
      <c r="M11" s="885"/>
      <c r="N11" s="887"/>
    </row>
    <row r="12" spans="1:150" ht="31.5" customHeight="1" thickBot="1" x14ac:dyDescent="0.3">
      <c r="A12" s="902"/>
      <c r="B12" s="903"/>
      <c r="C12" s="91"/>
      <c r="D12" s="92"/>
      <c r="E12" s="92"/>
      <c r="F12" s="897"/>
      <c r="G12" s="898"/>
      <c r="H12" s="91"/>
      <c r="I12" s="92"/>
      <c r="J12" s="91"/>
      <c r="K12" s="118">
        <f>((C12*D12)-(I12*H12))/1000</f>
        <v>0</v>
      </c>
      <c r="L12" s="27">
        <f>IF(O12=7,1.28*((C12*D12*E12)-(I12*H12*J12))/1000, IF(Q12=2,1.11*((C12*D12*E12)-(I12*H12*J12))/1000,((C12*D12*E12)-(I12*H12*J12))/1000))</f>
        <v>0</v>
      </c>
      <c r="M12" s="103"/>
      <c r="N12" s="103"/>
      <c r="O12" s="119">
        <v>10</v>
      </c>
      <c r="Q12" s="119">
        <v>1</v>
      </c>
    </row>
    <row r="13" spans="1:150" ht="31.5" customHeight="1" thickBot="1" x14ac:dyDescent="0.3">
      <c r="A13" s="902" t="str">
        <f t="shared" ref="A13:A25" si="0">IF(O13=1,$A$38,IF(O13=2,$A$39,IF(O13=3,$A$40,IF(O13=4,$A$41,IF(O13=5,$A$42,IF(O13=6,$A$43,IF(O13=7,$A$44,IF(O13=8,$A$45,IF(O13=9,$A$46,IF(O13=10,$A$47,IF(O13=11,$A$48,IF(O13=12,$A$49,IF(O13=13,$A$50,IF(O13=14,$A$51,IF(O13=14,$A$52,IF(O13=15,$A$53,IF(O13=16,$A$53,"")))))))))))))))))</f>
        <v/>
      </c>
      <c r="B13" s="903"/>
      <c r="C13" s="93"/>
      <c r="D13" s="92"/>
      <c r="E13" s="92"/>
      <c r="F13" s="882"/>
      <c r="G13" s="899"/>
      <c r="H13" s="93"/>
      <c r="I13" s="92"/>
      <c r="J13" s="91"/>
      <c r="K13" s="116">
        <f t="shared" ref="K13:K25" si="1">((C13*D13)-(I13*H13))/1000</f>
        <v>0</v>
      </c>
      <c r="L13" s="22">
        <f t="shared" ref="L13:L25" si="2">IF(O13=7,1.28*((C13*D13*E13)-(I13*H13*J13))/1000, IF(Q13=2,1.11*((C13*D13*E13)-(I13*H13*J13))/1000,((C13*D13*E13)-(I13*H13*J13))/1000))</f>
        <v>0</v>
      </c>
      <c r="M13" s="103"/>
      <c r="N13" s="103"/>
      <c r="O13" s="119">
        <v>17</v>
      </c>
    </row>
    <row r="14" spans="1:150" ht="31.5" customHeight="1" thickBot="1" x14ac:dyDescent="0.3">
      <c r="A14" s="902" t="str">
        <f t="shared" si="0"/>
        <v/>
      </c>
      <c r="B14" s="903"/>
      <c r="C14" s="93"/>
      <c r="D14" s="92"/>
      <c r="E14" s="92"/>
      <c r="F14" s="882"/>
      <c r="G14" s="883"/>
      <c r="H14" s="92"/>
      <c r="I14" s="92"/>
      <c r="J14" s="91"/>
      <c r="K14" s="116">
        <f t="shared" si="1"/>
        <v>0</v>
      </c>
      <c r="L14" s="22">
        <f t="shared" si="2"/>
        <v>0</v>
      </c>
      <c r="M14" s="103"/>
      <c r="N14" s="103"/>
      <c r="O14" s="119">
        <v>17</v>
      </c>
    </row>
    <row r="15" spans="1:150" ht="31.5" customHeight="1" thickBot="1" x14ac:dyDescent="0.3">
      <c r="A15" s="902" t="str">
        <f t="shared" si="0"/>
        <v/>
      </c>
      <c r="B15" s="903"/>
      <c r="C15" s="93"/>
      <c r="D15" s="92"/>
      <c r="E15" s="92"/>
      <c r="F15" s="882"/>
      <c r="G15" s="883"/>
      <c r="H15" s="92"/>
      <c r="I15" s="92"/>
      <c r="J15" s="91"/>
      <c r="K15" s="116">
        <f t="shared" si="1"/>
        <v>0</v>
      </c>
      <c r="L15" s="22">
        <f t="shared" si="2"/>
        <v>0</v>
      </c>
      <c r="M15" s="103"/>
      <c r="N15" s="103"/>
      <c r="O15" s="119">
        <v>17</v>
      </c>
    </row>
    <row r="16" spans="1:150" ht="31.5" customHeight="1" thickBot="1" x14ac:dyDescent="0.3">
      <c r="A16" s="902" t="str">
        <f t="shared" si="0"/>
        <v/>
      </c>
      <c r="B16" s="903"/>
      <c r="C16" s="93"/>
      <c r="D16" s="92"/>
      <c r="E16" s="92"/>
      <c r="F16" s="882"/>
      <c r="G16" s="883"/>
      <c r="H16" s="92"/>
      <c r="I16" s="92"/>
      <c r="J16" s="91"/>
      <c r="K16" s="116">
        <f t="shared" si="1"/>
        <v>0</v>
      </c>
      <c r="L16" s="22">
        <f t="shared" si="2"/>
        <v>0</v>
      </c>
      <c r="M16" s="103"/>
      <c r="N16" s="103"/>
      <c r="O16" s="119">
        <v>17</v>
      </c>
    </row>
    <row r="17" spans="1:15" ht="31.5" customHeight="1" thickBot="1" x14ac:dyDescent="0.3">
      <c r="A17" s="902" t="str">
        <f t="shared" si="0"/>
        <v/>
      </c>
      <c r="B17" s="903"/>
      <c r="C17" s="93"/>
      <c r="D17" s="92"/>
      <c r="E17" s="92"/>
      <c r="F17" s="882"/>
      <c r="G17" s="883"/>
      <c r="H17" s="92"/>
      <c r="I17" s="92"/>
      <c r="J17" s="91"/>
      <c r="K17" s="116">
        <f t="shared" si="1"/>
        <v>0</v>
      </c>
      <c r="L17" s="22">
        <f t="shared" si="2"/>
        <v>0</v>
      </c>
      <c r="M17" s="103"/>
      <c r="N17" s="103"/>
      <c r="O17" s="119">
        <v>17</v>
      </c>
    </row>
    <row r="18" spans="1:15" ht="31.5" customHeight="1" thickBot="1" x14ac:dyDescent="0.3">
      <c r="A18" s="902" t="str">
        <f t="shared" si="0"/>
        <v/>
      </c>
      <c r="B18" s="903"/>
      <c r="C18" s="93"/>
      <c r="D18" s="92"/>
      <c r="E18" s="92"/>
      <c r="F18" s="882"/>
      <c r="G18" s="883"/>
      <c r="H18" s="92"/>
      <c r="I18" s="92"/>
      <c r="J18" s="91"/>
      <c r="K18" s="116">
        <f t="shared" si="1"/>
        <v>0</v>
      </c>
      <c r="L18" s="22">
        <f t="shared" si="2"/>
        <v>0</v>
      </c>
      <c r="M18" s="103"/>
      <c r="N18" s="103"/>
      <c r="O18" s="119">
        <v>17</v>
      </c>
    </row>
    <row r="19" spans="1:15" ht="31.5" customHeight="1" thickBot="1" x14ac:dyDescent="0.3">
      <c r="A19" s="902" t="str">
        <f t="shared" si="0"/>
        <v/>
      </c>
      <c r="B19" s="903"/>
      <c r="C19" s="93"/>
      <c r="D19" s="92"/>
      <c r="E19" s="92"/>
      <c r="F19" s="882"/>
      <c r="G19" s="883"/>
      <c r="H19" s="92"/>
      <c r="I19" s="92"/>
      <c r="J19" s="91"/>
      <c r="K19" s="116">
        <f t="shared" si="1"/>
        <v>0</v>
      </c>
      <c r="L19" s="22">
        <f t="shared" si="2"/>
        <v>0</v>
      </c>
      <c r="M19" s="103"/>
      <c r="N19" s="103"/>
      <c r="O19" s="119">
        <v>17</v>
      </c>
    </row>
    <row r="20" spans="1:15" ht="31.5" customHeight="1" thickBot="1" x14ac:dyDescent="0.3">
      <c r="A20" s="902" t="str">
        <f t="shared" si="0"/>
        <v/>
      </c>
      <c r="B20" s="903"/>
      <c r="C20" s="93"/>
      <c r="D20" s="92"/>
      <c r="E20" s="92"/>
      <c r="F20" s="882"/>
      <c r="G20" s="883"/>
      <c r="H20" s="92"/>
      <c r="I20" s="92"/>
      <c r="J20" s="91"/>
      <c r="K20" s="116">
        <f t="shared" si="1"/>
        <v>0</v>
      </c>
      <c r="L20" s="22">
        <f t="shared" si="2"/>
        <v>0</v>
      </c>
      <c r="M20" s="103"/>
      <c r="N20" s="103"/>
      <c r="O20" s="119">
        <v>17</v>
      </c>
    </row>
    <row r="21" spans="1:15" ht="31.5" customHeight="1" thickBot="1" x14ac:dyDescent="0.3">
      <c r="A21" s="902" t="str">
        <f t="shared" si="0"/>
        <v/>
      </c>
      <c r="B21" s="903"/>
      <c r="C21" s="93"/>
      <c r="D21" s="92"/>
      <c r="E21" s="92"/>
      <c r="F21" s="882"/>
      <c r="G21" s="883"/>
      <c r="H21" s="92"/>
      <c r="I21" s="92"/>
      <c r="J21" s="91"/>
      <c r="K21" s="116">
        <f t="shared" si="1"/>
        <v>0</v>
      </c>
      <c r="L21" s="22">
        <f t="shared" si="2"/>
        <v>0</v>
      </c>
      <c r="M21" s="103"/>
      <c r="N21" s="103"/>
      <c r="O21" s="119">
        <v>17</v>
      </c>
    </row>
    <row r="22" spans="1:15" ht="31.5" customHeight="1" thickBot="1" x14ac:dyDescent="0.3">
      <c r="A22" s="902" t="str">
        <f t="shared" si="0"/>
        <v/>
      </c>
      <c r="B22" s="903"/>
      <c r="C22" s="93"/>
      <c r="D22" s="92"/>
      <c r="E22" s="92"/>
      <c r="F22" s="882"/>
      <c r="G22" s="883"/>
      <c r="H22" s="92"/>
      <c r="I22" s="92"/>
      <c r="J22" s="91"/>
      <c r="K22" s="116">
        <f t="shared" si="1"/>
        <v>0</v>
      </c>
      <c r="L22" s="22">
        <f t="shared" si="2"/>
        <v>0</v>
      </c>
      <c r="M22" s="103"/>
      <c r="N22" s="103"/>
      <c r="O22" s="119">
        <v>0</v>
      </c>
    </row>
    <row r="23" spans="1:15" ht="31.5" customHeight="1" thickBot="1" x14ac:dyDescent="0.3">
      <c r="A23" s="902" t="str">
        <f t="shared" si="0"/>
        <v/>
      </c>
      <c r="B23" s="903"/>
      <c r="C23" s="93"/>
      <c r="D23" s="92"/>
      <c r="E23" s="92"/>
      <c r="F23" s="882"/>
      <c r="G23" s="883"/>
      <c r="H23" s="92"/>
      <c r="I23" s="92"/>
      <c r="J23" s="91"/>
      <c r="K23" s="116">
        <f t="shared" si="1"/>
        <v>0</v>
      </c>
      <c r="L23" s="22">
        <f t="shared" si="2"/>
        <v>0</v>
      </c>
      <c r="M23" s="103"/>
      <c r="N23" s="103"/>
      <c r="O23" s="119">
        <v>0</v>
      </c>
    </row>
    <row r="24" spans="1:15" ht="31.5" customHeight="1" thickBot="1" x14ac:dyDescent="0.3">
      <c r="A24" s="902" t="str">
        <f t="shared" si="0"/>
        <v/>
      </c>
      <c r="B24" s="903"/>
      <c r="C24" s="93"/>
      <c r="D24" s="92"/>
      <c r="E24" s="92"/>
      <c r="F24" s="882"/>
      <c r="G24" s="883"/>
      <c r="H24" s="92"/>
      <c r="I24" s="92"/>
      <c r="J24" s="91"/>
      <c r="K24" s="117">
        <f t="shared" si="1"/>
        <v>0</v>
      </c>
      <c r="L24" s="22">
        <f t="shared" si="2"/>
        <v>0</v>
      </c>
      <c r="M24" s="103"/>
      <c r="N24" s="103"/>
      <c r="O24" s="119">
        <v>0</v>
      </c>
    </row>
    <row r="25" spans="1:15" ht="31.5" customHeight="1" thickBot="1" x14ac:dyDescent="0.3">
      <c r="A25" s="902" t="str">
        <f t="shared" si="0"/>
        <v/>
      </c>
      <c r="B25" s="903"/>
      <c r="C25" s="93"/>
      <c r="D25" s="92"/>
      <c r="E25" s="92"/>
      <c r="F25" s="882"/>
      <c r="G25" s="883"/>
      <c r="H25" s="92"/>
      <c r="I25" s="92"/>
      <c r="J25" s="493"/>
      <c r="K25" s="494">
        <f t="shared" si="1"/>
        <v>0</v>
      </c>
      <c r="L25" s="110">
        <f t="shared" si="2"/>
        <v>0</v>
      </c>
      <c r="M25" s="103"/>
      <c r="N25" s="103"/>
      <c r="O25" s="119">
        <v>0</v>
      </c>
    </row>
    <row r="26" spans="1:15" ht="31.5" customHeight="1" thickBot="1" x14ac:dyDescent="0.3">
      <c r="A26" s="107"/>
      <c r="B26" s="108"/>
      <c r="C26" s="105"/>
      <c r="D26" s="105"/>
      <c r="E26" s="105"/>
      <c r="F26" s="108"/>
      <c r="G26" s="109"/>
      <c r="H26" s="106"/>
      <c r="I26" s="106"/>
      <c r="J26" s="490" t="s">
        <v>11</v>
      </c>
      <c r="K26" s="491">
        <f>SUM(K12:K25)</f>
        <v>0</v>
      </c>
      <c r="L26" s="492">
        <f>SUM(L12:L25)</f>
        <v>0</v>
      </c>
      <c r="M26" s="103"/>
      <c r="N26" s="103"/>
    </row>
    <row r="27" spans="1:15" ht="31.5" customHeight="1" thickBot="1" x14ac:dyDescent="0.25">
      <c r="A27" s="920" t="s">
        <v>110</v>
      </c>
      <c r="B27" s="921"/>
      <c r="C27" s="921"/>
      <c r="D27" s="922"/>
      <c r="E27" s="923"/>
      <c r="F27" s="923"/>
      <c r="G27" s="496"/>
      <c r="H27" s="495"/>
      <c r="I27" s="167"/>
      <c r="J27" s="168" t="s">
        <v>111</v>
      </c>
      <c r="K27" s="169" t="s">
        <v>112</v>
      </c>
      <c r="L27" s="482" t="s">
        <v>57</v>
      </c>
      <c r="M27" s="103"/>
      <c r="N27" s="103"/>
    </row>
    <row r="28" spans="1:15" ht="31.5" customHeight="1" x14ac:dyDescent="0.2">
      <c r="A28" s="909" t="s">
        <v>108</v>
      </c>
      <c r="B28" s="910"/>
      <c r="C28" s="911"/>
      <c r="D28" s="915" t="s">
        <v>91</v>
      </c>
      <c r="E28" s="915"/>
      <c r="F28" s="915"/>
      <c r="G28" s="915"/>
      <c r="H28" s="174"/>
      <c r="I28" s="175"/>
      <c r="J28" s="170">
        <f>'Lighting Retrofit Data Input'!$G$83</f>
        <v>0</v>
      </c>
      <c r="K28" s="171">
        <f>'Lighting Retrofit Data Input'!$K$83</f>
        <v>0</v>
      </c>
      <c r="L28" s="483">
        <f t="shared" ref="L28:L31" si="3">J28*K28</f>
        <v>0</v>
      </c>
      <c r="M28" s="103"/>
      <c r="N28" s="103"/>
    </row>
    <row r="29" spans="1:15" ht="31.5" customHeight="1" x14ac:dyDescent="0.2">
      <c r="A29" s="909"/>
      <c r="B29" s="910"/>
      <c r="C29" s="911"/>
      <c r="D29" s="916" t="s">
        <v>92</v>
      </c>
      <c r="E29" s="916"/>
      <c r="F29" s="916"/>
      <c r="G29" s="916"/>
      <c r="H29" s="165"/>
      <c r="I29" s="166"/>
      <c r="J29" s="172">
        <f>'Lighting Retrofit Data Input'!$G$84</f>
        <v>0</v>
      </c>
      <c r="K29" s="173">
        <f>'Lighting Retrofit Data Input'!$K$84</f>
        <v>0</v>
      </c>
      <c r="L29" s="484">
        <f t="shared" si="3"/>
        <v>0</v>
      </c>
      <c r="M29" s="103"/>
      <c r="N29" s="103"/>
    </row>
    <row r="30" spans="1:15" ht="31.5" customHeight="1" x14ac:dyDescent="0.2">
      <c r="A30" s="909"/>
      <c r="B30" s="910"/>
      <c r="C30" s="911"/>
      <c r="D30" s="916" t="s">
        <v>93</v>
      </c>
      <c r="E30" s="916"/>
      <c r="F30" s="916"/>
      <c r="G30" s="916"/>
      <c r="H30" s="165"/>
      <c r="I30" s="166"/>
      <c r="J30" s="172">
        <f>'Lighting Retrofit Data Input'!$G$85</f>
        <v>0</v>
      </c>
      <c r="K30" s="173">
        <f>'Lighting Retrofit Data Input'!$K$85</f>
        <v>0</v>
      </c>
      <c r="L30" s="485">
        <f t="shared" si="3"/>
        <v>0</v>
      </c>
      <c r="M30" s="103"/>
      <c r="N30" s="103"/>
    </row>
    <row r="31" spans="1:15" ht="31.5" customHeight="1" thickBot="1" x14ac:dyDescent="0.25">
      <c r="A31" s="912"/>
      <c r="B31" s="913"/>
      <c r="C31" s="914"/>
      <c r="D31" s="919" t="s">
        <v>109</v>
      </c>
      <c r="E31" s="919"/>
      <c r="F31" s="919"/>
      <c r="G31" s="919"/>
      <c r="H31" s="486"/>
      <c r="I31" s="487"/>
      <c r="J31" s="176">
        <f>'Lighting Retrofit Data Input'!$G$86</f>
        <v>0</v>
      </c>
      <c r="K31" s="488">
        <f>'Lighting Retrofit Data Input'!$K$86</f>
        <v>0</v>
      </c>
      <c r="L31" s="489">
        <f t="shared" si="3"/>
        <v>0</v>
      </c>
      <c r="M31" s="103"/>
      <c r="N31" s="103"/>
    </row>
    <row r="32" spans="1:15" ht="31.5" customHeight="1" thickTop="1" thickBot="1" x14ac:dyDescent="0.3">
      <c r="A32" s="158"/>
      <c r="B32" s="158"/>
      <c r="C32" s="158"/>
      <c r="D32" s="159"/>
      <c r="E32" s="159"/>
      <c r="F32" s="159"/>
      <c r="G32" s="159"/>
      <c r="H32" s="160"/>
      <c r="I32" s="161"/>
      <c r="J32" s="490" t="s">
        <v>11</v>
      </c>
      <c r="K32" s="491"/>
      <c r="L32" s="492">
        <f>SUM(L28:L31)</f>
        <v>0</v>
      </c>
      <c r="M32" s="103"/>
      <c r="N32" s="103"/>
    </row>
    <row r="33" spans="1:18" ht="8.25" customHeight="1" thickBot="1" x14ac:dyDescent="0.25">
      <c r="A33" s="382"/>
      <c r="B33" s="382"/>
      <c r="C33" s="382"/>
      <c r="D33" s="159"/>
      <c r="E33" s="159"/>
      <c r="F33" s="159"/>
      <c r="G33" s="159"/>
      <c r="H33" s="160"/>
      <c r="I33" s="161"/>
      <c r="J33" s="162"/>
      <c r="K33" s="163"/>
      <c r="L33" s="164"/>
      <c r="M33" s="103"/>
      <c r="N33" s="103"/>
    </row>
    <row r="34" spans="1:18" ht="28.9" customHeight="1" thickBot="1" x14ac:dyDescent="0.3">
      <c r="A34" s="908"/>
      <c r="B34" s="908"/>
      <c r="C34" s="113"/>
      <c r="D34" s="113"/>
      <c r="E34" s="113"/>
      <c r="F34" s="908"/>
      <c r="G34" s="908"/>
      <c r="H34" s="114"/>
      <c r="I34" s="114"/>
      <c r="J34" s="111" t="s">
        <v>11</v>
      </c>
      <c r="K34" s="112" t="e">
        <f>SUM(#REF!)</f>
        <v>#REF!</v>
      </c>
      <c r="L34" s="505" t="e">
        <f>SUM(#REF!)</f>
        <v>#REF!</v>
      </c>
      <c r="M34" s="103"/>
      <c r="N34" s="103"/>
    </row>
    <row r="35" spans="1:18" ht="1.1499999999999999" customHeight="1" x14ac:dyDescent="0.2">
      <c r="A35" s="179"/>
      <c r="B35" s="179"/>
      <c r="C35" s="179"/>
      <c r="D35" s="179"/>
      <c r="E35" s="179"/>
      <c r="F35" s="179"/>
      <c r="G35" s="179"/>
      <c r="H35" s="179"/>
      <c r="I35" s="179"/>
      <c r="J35" s="179" t="s">
        <v>55</v>
      </c>
      <c r="K35" s="179">
        <v>1.1100000000000001</v>
      </c>
      <c r="L35" s="179">
        <f>L26*1.11</f>
        <v>0</v>
      </c>
      <c r="M35" s="179"/>
      <c r="N35" s="179"/>
      <c r="O35" s="179"/>
      <c r="P35" s="179"/>
      <c r="Q35" s="179"/>
      <c r="R35" s="179"/>
    </row>
    <row r="36" spans="1:18" ht="28.9" hidden="1" customHeight="1" x14ac:dyDescent="0.2">
      <c r="A36" s="179"/>
      <c r="B36" s="179"/>
      <c r="C36" s="179"/>
      <c r="D36" s="179"/>
      <c r="E36" s="179"/>
      <c r="F36" s="179"/>
      <c r="G36" s="179"/>
      <c r="H36" s="179"/>
      <c r="I36" s="179"/>
      <c r="J36" s="179" t="s">
        <v>59</v>
      </c>
      <c r="K36" s="179">
        <v>1.28</v>
      </c>
      <c r="L36" s="179">
        <f>L26*1.28</f>
        <v>0</v>
      </c>
      <c r="M36" s="179"/>
      <c r="N36" s="179"/>
      <c r="O36" s="179"/>
      <c r="P36" s="179"/>
      <c r="Q36" s="179"/>
      <c r="R36" s="179"/>
    </row>
    <row r="37" spans="1:18" s="98" customFormat="1" ht="30.6" hidden="1" customHeight="1" x14ac:dyDescent="0.2">
      <c r="A37" s="179"/>
      <c r="B37" s="179"/>
      <c r="C37" s="179"/>
      <c r="D37" s="179"/>
      <c r="E37" s="179">
        <v>0</v>
      </c>
      <c r="F37" s="179"/>
      <c r="G37" s="179"/>
      <c r="H37" s="179"/>
      <c r="I37" s="179"/>
      <c r="J37" s="179"/>
      <c r="K37" s="179"/>
      <c r="L37" s="179"/>
      <c r="M37" s="179"/>
      <c r="N37" s="179"/>
      <c r="O37" s="179"/>
      <c r="P37" s="179"/>
      <c r="Q37" s="179"/>
      <c r="R37" s="179"/>
    </row>
    <row r="38" spans="1:18" s="98" customFormat="1" ht="30" hidden="1" customHeight="1" x14ac:dyDescent="0.25">
      <c r="A38" s="115" t="str">
        <f>CONCATENATE('Lighting Retrofit Data Input'!D9,'Lighting Retrofit Data Input'!G9)</f>
        <v/>
      </c>
      <c r="C38" s="115" t="s">
        <v>68</v>
      </c>
      <c r="E38" s="115">
        <v>1</v>
      </c>
    </row>
    <row r="39" spans="1:18" s="98" customFormat="1" ht="38.450000000000003" hidden="1" customHeight="1" x14ac:dyDescent="0.25">
      <c r="A39" s="115" t="s">
        <v>114</v>
      </c>
      <c r="C39" s="115" t="s">
        <v>105</v>
      </c>
      <c r="E39" s="115">
        <v>2</v>
      </c>
    </row>
    <row r="40" spans="1:18" s="98" customFormat="1" ht="35.450000000000003" hidden="1" customHeight="1" x14ac:dyDescent="0.25">
      <c r="A40" s="115" t="s">
        <v>114</v>
      </c>
      <c r="C40" s="115" t="s">
        <v>103</v>
      </c>
      <c r="E40" s="115">
        <v>3</v>
      </c>
    </row>
    <row r="41" spans="1:18" s="98" customFormat="1" ht="22.9" hidden="1" customHeight="1" x14ac:dyDescent="0.25">
      <c r="A41" s="115" t="s">
        <v>114</v>
      </c>
      <c r="C41" s="115" t="s">
        <v>104</v>
      </c>
      <c r="E41" s="115">
        <v>4</v>
      </c>
    </row>
    <row r="42" spans="1:18" s="98" customFormat="1" ht="25.15" hidden="1" customHeight="1" x14ac:dyDescent="0.25">
      <c r="A42" s="115" t="s">
        <v>114</v>
      </c>
      <c r="B42" s="104"/>
      <c r="C42" s="115" t="s">
        <v>128</v>
      </c>
      <c r="D42" s="104"/>
      <c r="E42" s="115">
        <v>5</v>
      </c>
      <c r="H42" s="98" t="s">
        <v>81</v>
      </c>
      <c r="J42" s="104" t="s">
        <v>99</v>
      </c>
    </row>
    <row r="43" spans="1:18" s="98" customFormat="1" ht="37.9" hidden="1" customHeight="1" x14ac:dyDescent="0.25">
      <c r="A43" s="115" t="str">
        <f>CONCATENATE('Lighting Retrofit Data Input'!D16,'Lighting Retrofit Data Input'!G16)</f>
        <v>Replaces T12 or T8 lamp</v>
      </c>
      <c r="C43" s="115" t="s">
        <v>106</v>
      </c>
      <c r="E43" s="115">
        <v>6</v>
      </c>
      <c r="H43" s="98" t="s">
        <v>81</v>
      </c>
      <c r="J43" s="98" t="s">
        <v>83</v>
      </c>
    </row>
    <row r="44" spans="1:18" s="98" customFormat="1" ht="35.450000000000003" hidden="1" customHeight="1" x14ac:dyDescent="0.25">
      <c r="A44" s="115" t="str">
        <f>CONCATENATE('Lighting Retrofit Data Input'!D18,'Lighting Retrofit Data Input'!G18)</f>
        <v>Replaces T12 or T8 system</v>
      </c>
      <c r="C44" s="115" t="s">
        <v>107</v>
      </c>
      <c r="E44" s="115">
        <v>7</v>
      </c>
      <c r="H44" s="98" t="s">
        <v>81</v>
      </c>
      <c r="J44" s="104" t="s">
        <v>84</v>
      </c>
    </row>
    <row r="45" spans="1:18" s="98" customFormat="1" ht="29.45" hidden="1" customHeight="1" x14ac:dyDescent="0.25">
      <c r="A45" s="115" t="s">
        <v>79</v>
      </c>
      <c r="C45" s="115" t="s">
        <v>77</v>
      </c>
      <c r="E45" s="115">
        <v>8</v>
      </c>
      <c r="H45" s="98" t="s">
        <v>81</v>
      </c>
      <c r="J45" s="98" t="s">
        <v>85</v>
      </c>
    </row>
    <row r="46" spans="1:18" s="98" customFormat="1" ht="33" hidden="1" customHeight="1" x14ac:dyDescent="0.25">
      <c r="A46" s="115" t="s">
        <v>114</v>
      </c>
      <c r="C46" s="115" t="s">
        <v>100</v>
      </c>
      <c r="E46" s="115">
        <v>9</v>
      </c>
    </row>
    <row r="47" spans="1:18" s="98" customFormat="1" ht="32.450000000000003" hidden="1" customHeight="1" x14ac:dyDescent="0.25">
      <c r="A47" s="115" t="s">
        <v>114</v>
      </c>
      <c r="C47" s="115" t="s">
        <v>101</v>
      </c>
      <c r="E47" s="115">
        <v>10</v>
      </c>
    </row>
    <row r="48" spans="1:18" s="98" customFormat="1" ht="39.6" hidden="1" customHeight="1" x14ac:dyDescent="0.25">
      <c r="A48" s="115" t="s">
        <v>114</v>
      </c>
      <c r="C48" s="115" t="s">
        <v>102</v>
      </c>
      <c r="E48" s="115">
        <v>11</v>
      </c>
    </row>
    <row r="49" spans="1:8" s="98" customFormat="1" ht="32.450000000000003" hidden="1" customHeight="1" x14ac:dyDescent="0.25">
      <c r="A49" s="115" t="s">
        <v>97</v>
      </c>
      <c r="C49" s="115" t="s">
        <v>124</v>
      </c>
      <c r="E49" s="115">
        <v>12</v>
      </c>
      <c r="H49" s="98" t="s">
        <v>79</v>
      </c>
    </row>
    <row r="50" spans="1:8" s="98" customFormat="1" ht="20.45" hidden="1" customHeight="1" x14ac:dyDescent="0.25">
      <c r="A50" s="115" t="s">
        <v>97</v>
      </c>
      <c r="C50" s="115" t="s">
        <v>125</v>
      </c>
      <c r="E50" s="115">
        <v>13</v>
      </c>
    </row>
    <row r="51" spans="1:8" s="98" customFormat="1" ht="33" hidden="1" customHeight="1" x14ac:dyDescent="0.25">
      <c r="A51" s="115" t="s">
        <v>97</v>
      </c>
      <c r="C51" s="115" t="s">
        <v>126</v>
      </c>
      <c r="E51" s="115">
        <v>14</v>
      </c>
    </row>
    <row r="52" spans="1:8" s="98" customFormat="1" ht="32.450000000000003" hidden="1" customHeight="1" x14ac:dyDescent="0.25">
      <c r="A52" s="115" t="s">
        <v>97</v>
      </c>
      <c r="C52" s="115" t="s">
        <v>127</v>
      </c>
      <c r="E52" s="115">
        <v>15</v>
      </c>
    </row>
    <row r="53" spans="1:8" s="98" customFormat="1" ht="20.45" hidden="1" customHeight="1" x14ac:dyDescent="0.25">
      <c r="A53" s="115" t="s">
        <v>97</v>
      </c>
      <c r="C53" s="115" t="s">
        <v>134</v>
      </c>
      <c r="E53" s="115">
        <v>16</v>
      </c>
    </row>
    <row r="54" spans="1:8" s="98" customFormat="1" hidden="1" x14ac:dyDescent="0.2">
      <c r="E54" s="183">
        <v>17</v>
      </c>
    </row>
    <row r="55" spans="1:8" s="98" customFormat="1" ht="18" x14ac:dyDescent="0.25">
      <c r="E55" s="184"/>
    </row>
    <row r="56" spans="1:8" s="98" customFormat="1" x14ac:dyDescent="0.2"/>
    <row r="57" spans="1:8" s="98" customFormat="1" x14ac:dyDescent="0.2"/>
    <row r="58" spans="1:8" s="98" customFormat="1" x14ac:dyDescent="0.2"/>
    <row r="59" spans="1:8" s="98" customFormat="1" x14ac:dyDescent="0.2"/>
    <row r="60" spans="1:8" s="98" customFormat="1" x14ac:dyDescent="0.2"/>
    <row r="61" spans="1:8" s="98" customFormat="1" x14ac:dyDescent="0.2"/>
    <row r="62" spans="1:8" s="98" customFormat="1" x14ac:dyDescent="0.2"/>
    <row r="63" spans="1:8" s="98" customFormat="1" x14ac:dyDescent="0.2"/>
    <row r="64" spans="1:8" s="98" customFormat="1" x14ac:dyDescent="0.2"/>
    <row r="65" s="98" customFormat="1" x14ac:dyDescent="0.2"/>
    <row r="66" s="98" customFormat="1" x14ac:dyDescent="0.2"/>
    <row r="67" s="98" customFormat="1" x14ac:dyDescent="0.2"/>
    <row r="68" s="98" customFormat="1" x14ac:dyDescent="0.2"/>
    <row r="69" s="98" customFormat="1" x14ac:dyDescent="0.2"/>
    <row r="70" s="98" customFormat="1" x14ac:dyDescent="0.2"/>
    <row r="71" s="98" customFormat="1" x14ac:dyDescent="0.2"/>
    <row r="72" s="98" customFormat="1" x14ac:dyDescent="0.2"/>
    <row r="73" s="98" customFormat="1" x14ac:dyDescent="0.2"/>
    <row r="74" s="98" customFormat="1" x14ac:dyDescent="0.2"/>
    <row r="75" s="98" customFormat="1" x14ac:dyDescent="0.2"/>
    <row r="76" s="98" customFormat="1" x14ac:dyDescent="0.2"/>
    <row r="77" s="98" customFormat="1" x14ac:dyDescent="0.2"/>
    <row r="78" s="98" customFormat="1" x14ac:dyDescent="0.2"/>
    <row r="79" s="98" customFormat="1" x14ac:dyDescent="0.2"/>
    <row r="80" s="98" customFormat="1" x14ac:dyDescent="0.2"/>
    <row r="81" s="98" customFormat="1" x14ac:dyDescent="0.2"/>
    <row r="82" s="98" customFormat="1" x14ac:dyDescent="0.2"/>
    <row r="83" s="98" customFormat="1" x14ac:dyDescent="0.2"/>
    <row r="84" s="98" customFormat="1" x14ac:dyDescent="0.2"/>
    <row r="85" s="98" customFormat="1" x14ac:dyDescent="0.2"/>
    <row r="86" s="98" customFormat="1" x14ac:dyDescent="0.2"/>
    <row r="87" s="98" customFormat="1" x14ac:dyDescent="0.2"/>
    <row r="88" s="98" customFormat="1" x14ac:dyDescent="0.2"/>
    <row r="89" s="98" customFormat="1" x14ac:dyDescent="0.2"/>
    <row r="90" s="98" customFormat="1" x14ac:dyDescent="0.2"/>
    <row r="91" s="98" customFormat="1" x14ac:dyDescent="0.2"/>
    <row r="92" s="98" customFormat="1" x14ac:dyDescent="0.2"/>
    <row r="93" s="98" customFormat="1" x14ac:dyDescent="0.2"/>
    <row r="94" s="98" customFormat="1" x14ac:dyDescent="0.2"/>
    <row r="95" s="98" customFormat="1" x14ac:dyDescent="0.2"/>
    <row r="96" s="98" customFormat="1" x14ac:dyDescent="0.2"/>
    <row r="97" s="98" customFormat="1" x14ac:dyDescent="0.2"/>
    <row r="98" s="98" customFormat="1" x14ac:dyDescent="0.2"/>
    <row r="99" s="98" customFormat="1" x14ac:dyDescent="0.2"/>
    <row r="100" s="98" customFormat="1" x14ac:dyDescent="0.2"/>
    <row r="101" s="98" customFormat="1" x14ac:dyDescent="0.2"/>
    <row r="102" s="98" customFormat="1" x14ac:dyDescent="0.2"/>
    <row r="103" s="98" customFormat="1" x14ac:dyDescent="0.2"/>
    <row r="104" s="98" customFormat="1" x14ac:dyDescent="0.2"/>
    <row r="105" s="98" customFormat="1" x14ac:dyDescent="0.2"/>
    <row r="106" s="98" customFormat="1" x14ac:dyDescent="0.2"/>
    <row r="107" s="98" customFormat="1" x14ac:dyDescent="0.2"/>
    <row r="108" s="98" customFormat="1" x14ac:dyDescent="0.2"/>
    <row r="109" s="98" customFormat="1" x14ac:dyDescent="0.2"/>
    <row r="110" s="98" customFormat="1" x14ac:dyDescent="0.2"/>
    <row r="111" s="98" customFormat="1" x14ac:dyDescent="0.2"/>
    <row r="112" s="98" customFormat="1" x14ac:dyDescent="0.2"/>
    <row r="113" s="98" customFormat="1" x14ac:dyDescent="0.2"/>
    <row r="114" s="98" customFormat="1" x14ac:dyDescent="0.2"/>
    <row r="115" s="98" customFormat="1" x14ac:dyDescent="0.2"/>
    <row r="116" s="98" customFormat="1" x14ac:dyDescent="0.2"/>
    <row r="117" s="98" customFormat="1" x14ac:dyDescent="0.2"/>
    <row r="118" s="98" customFormat="1" x14ac:dyDescent="0.2"/>
    <row r="119" s="98" customFormat="1" x14ac:dyDescent="0.2"/>
    <row r="120" s="98" customFormat="1" x14ac:dyDescent="0.2"/>
    <row r="121" s="98" customFormat="1" x14ac:dyDescent="0.2"/>
    <row r="122" s="98" customFormat="1" x14ac:dyDescent="0.2"/>
    <row r="123" s="98" customFormat="1" x14ac:dyDescent="0.2"/>
    <row r="124" s="98" customFormat="1" x14ac:dyDescent="0.2"/>
    <row r="125" s="98" customFormat="1" x14ac:dyDescent="0.2"/>
    <row r="126" s="98" customFormat="1" x14ac:dyDescent="0.2"/>
    <row r="127" s="98" customFormat="1" x14ac:dyDescent="0.2"/>
    <row r="128" s="98" customFormat="1" x14ac:dyDescent="0.2"/>
    <row r="129" s="98" customFormat="1" x14ac:dyDescent="0.2"/>
    <row r="130" s="98" customFormat="1" x14ac:dyDescent="0.2"/>
    <row r="131" s="98" customFormat="1" x14ac:dyDescent="0.2"/>
    <row r="132" s="98" customFormat="1" x14ac:dyDescent="0.2"/>
    <row r="133" s="98" customFormat="1" x14ac:dyDescent="0.2"/>
    <row r="134" s="98" customFormat="1" x14ac:dyDescent="0.2"/>
    <row r="135" s="98" customFormat="1" x14ac:dyDescent="0.2"/>
    <row r="136" s="98" customFormat="1" x14ac:dyDescent="0.2"/>
    <row r="137" s="98" customFormat="1" x14ac:dyDescent="0.2"/>
    <row r="138" s="98" customFormat="1" x14ac:dyDescent="0.2"/>
    <row r="139" s="98" customFormat="1" x14ac:dyDescent="0.2"/>
    <row r="140" s="98" customFormat="1" x14ac:dyDescent="0.2"/>
    <row r="141" s="98" customFormat="1" x14ac:dyDescent="0.2"/>
    <row r="142" s="98" customFormat="1" x14ac:dyDescent="0.2"/>
    <row r="143" s="98" customFormat="1" x14ac:dyDescent="0.2"/>
    <row r="144" s="98" customFormat="1" x14ac:dyDescent="0.2"/>
    <row r="145" s="98" customFormat="1" x14ac:dyDescent="0.2"/>
    <row r="146" s="98" customFormat="1" x14ac:dyDescent="0.2"/>
    <row r="147" s="98" customFormat="1" x14ac:dyDescent="0.2"/>
    <row r="148" s="98" customFormat="1" x14ac:dyDescent="0.2"/>
    <row r="149" s="98" customFormat="1" x14ac:dyDescent="0.2"/>
    <row r="150" s="98" customFormat="1" x14ac:dyDescent="0.2"/>
    <row r="151" s="98" customFormat="1" x14ac:dyDescent="0.2"/>
    <row r="152" s="98" customFormat="1" x14ac:dyDescent="0.2"/>
    <row r="153" s="98" customFormat="1" x14ac:dyDescent="0.2"/>
    <row r="154" s="98" customFormat="1" x14ac:dyDescent="0.2"/>
    <row r="155" s="98" customFormat="1" x14ac:dyDescent="0.2"/>
    <row r="156" s="98" customFormat="1" x14ac:dyDescent="0.2"/>
    <row r="157" s="98" customFormat="1" x14ac:dyDescent="0.2"/>
    <row r="158" s="98" customFormat="1" x14ac:dyDescent="0.2"/>
    <row r="159" s="98" customFormat="1" x14ac:dyDescent="0.2"/>
    <row r="160" s="98" customFormat="1" x14ac:dyDescent="0.2"/>
    <row r="161" s="98" customFormat="1" x14ac:dyDescent="0.2"/>
    <row r="162" s="98" customFormat="1" x14ac:dyDescent="0.2"/>
    <row r="163" s="98" customFormat="1" x14ac:dyDescent="0.2"/>
    <row r="164" s="98" customFormat="1" x14ac:dyDescent="0.2"/>
    <row r="165" s="98" customFormat="1" x14ac:dyDescent="0.2"/>
    <row r="166" s="98" customFormat="1" x14ac:dyDescent="0.2"/>
    <row r="167" s="98" customFormat="1" x14ac:dyDescent="0.2"/>
    <row r="168" s="98" customFormat="1" x14ac:dyDescent="0.2"/>
    <row r="169" s="98" customFormat="1" x14ac:dyDescent="0.2"/>
    <row r="170" s="98" customFormat="1" x14ac:dyDescent="0.2"/>
    <row r="171" s="98" customFormat="1" x14ac:dyDescent="0.2"/>
    <row r="172" s="98" customFormat="1" x14ac:dyDescent="0.2"/>
    <row r="173" s="98" customFormat="1" x14ac:dyDescent="0.2"/>
    <row r="174" s="98" customFormat="1" x14ac:dyDescent="0.2"/>
    <row r="175" s="98" customFormat="1" x14ac:dyDescent="0.2"/>
    <row r="176" s="98" customFormat="1" x14ac:dyDescent="0.2"/>
    <row r="177" s="98" customFormat="1" x14ac:dyDescent="0.2"/>
    <row r="178" s="98" customFormat="1" x14ac:dyDescent="0.2"/>
    <row r="179" s="98" customFormat="1" x14ac:dyDescent="0.2"/>
    <row r="180" s="98" customFormat="1" x14ac:dyDescent="0.2"/>
    <row r="181" s="98" customFormat="1" x14ac:dyDescent="0.2"/>
    <row r="182" s="98" customFormat="1" x14ac:dyDescent="0.2"/>
    <row r="183" s="98" customFormat="1" x14ac:dyDescent="0.2"/>
    <row r="184" s="98" customFormat="1" x14ac:dyDescent="0.2"/>
    <row r="185" s="98" customFormat="1" x14ac:dyDescent="0.2"/>
    <row r="186" s="98" customFormat="1" x14ac:dyDescent="0.2"/>
    <row r="187" s="98" customFormat="1" x14ac:dyDescent="0.2"/>
    <row r="188" s="98" customFormat="1" x14ac:dyDescent="0.2"/>
    <row r="189" s="98" customFormat="1" x14ac:dyDescent="0.2"/>
    <row r="190" s="98" customFormat="1" x14ac:dyDescent="0.2"/>
    <row r="191" s="98" customFormat="1" x14ac:dyDescent="0.2"/>
    <row r="192" s="98" customFormat="1" x14ac:dyDescent="0.2"/>
    <row r="193" s="98" customFormat="1" x14ac:dyDescent="0.2"/>
    <row r="194" s="98" customFormat="1" x14ac:dyDescent="0.2"/>
    <row r="195" s="98" customFormat="1" x14ac:dyDescent="0.2"/>
    <row r="196" s="98" customFormat="1" x14ac:dyDescent="0.2"/>
    <row r="197" s="98" customFormat="1" x14ac:dyDescent="0.2"/>
    <row r="198" s="98" customFormat="1" x14ac:dyDescent="0.2"/>
    <row r="199" s="98" customFormat="1" x14ac:dyDescent="0.2"/>
    <row r="200" s="98" customFormat="1" x14ac:dyDescent="0.2"/>
    <row r="201" s="98" customFormat="1" x14ac:dyDescent="0.2"/>
    <row r="202" s="98" customFormat="1" x14ac:dyDescent="0.2"/>
    <row r="203" s="98" customFormat="1" x14ac:dyDescent="0.2"/>
    <row r="204" s="98" customFormat="1" x14ac:dyDescent="0.2"/>
    <row r="205" s="98" customFormat="1" x14ac:dyDescent="0.2"/>
    <row r="206" s="98" customFormat="1" x14ac:dyDescent="0.2"/>
    <row r="207" s="98" customFormat="1" x14ac:dyDescent="0.2"/>
    <row r="208" s="98" customFormat="1" x14ac:dyDescent="0.2"/>
    <row r="209" s="98" customFormat="1" x14ac:dyDescent="0.2"/>
    <row r="210" s="98" customFormat="1" x14ac:dyDescent="0.2"/>
    <row r="211" s="98" customFormat="1" x14ac:dyDescent="0.2"/>
    <row r="212" s="98" customFormat="1" x14ac:dyDescent="0.2"/>
    <row r="213" s="98" customFormat="1" x14ac:dyDescent="0.2"/>
    <row r="214" s="98" customFormat="1" x14ac:dyDescent="0.2"/>
    <row r="215" s="98" customFormat="1" x14ac:dyDescent="0.2"/>
    <row r="216" s="98" customFormat="1" x14ac:dyDescent="0.2"/>
    <row r="217" s="98" customFormat="1" x14ac:dyDescent="0.2"/>
    <row r="218" s="98" customFormat="1" x14ac:dyDescent="0.2"/>
    <row r="219" s="98" customFormat="1" x14ac:dyDescent="0.2"/>
    <row r="220" s="98" customFormat="1" x14ac:dyDescent="0.2"/>
    <row r="221" s="98" customFormat="1" x14ac:dyDescent="0.2"/>
    <row r="222" s="98" customFormat="1" x14ac:dyDescent="0.2"/>
    <row r="223" s="98" customFormat="1" x14ac:dyDescent="0.2"/>
    <row r="224" s="98" customFormat="1" x14ac:dyDescent="0.2"/>
    <row r="225" s="98" customFormat="1" x14ac:dyDescent="0.2"/>
    <row r="226" s="98" customFormat="1" x14ac:dyDescent="0.2"/>
    <row r="227" s="98" customFormat="1" x14ac:dyDescent="0.2"/>
    <row r="228" s="98" customFormat="1" x14ac:dyDescent="0.2"/>
    <row r="229" s="98" customFormat="1" x14ac:dyDescent="0.2"/>
    <row r="230" s="98" customFormat="1" x14ac:dyDescent="0.2"/>
    <row r="231" s="98" customFormat="1" x14ac:dyDescent="0.2"/>
    <row r="232" s="98" customFormat="1" x14ac:dyDescent="0.2"/>
    <row r="233" s="98" customFormat="1" x14ac:dyDescent="0.2"/>
    <row r="234" s="98" customFormat="1" x14ac:dyDescent="0.2"/>
    <row r="235" s="98" customFormat="1" x14ac:dyDescent="0.2"/>
    <row r="236" s="98" customFormat="1" x14ac:dyDescent="0.2"/>
    <row r="237" s="98" customFormat="1" x14ac:dyDescent="0.2"/>
    <row r="238" s="98" customFormat="1" x14ac:dyDescent="0.2"/>
    <row r="239" s="98" customFormat="1" x14ac:dyDescent="0.2"/>
    <row r="240" s="98" customFormat="1" x14ac:dyDescent="0.2"/>
    <row r="241" s="98" customFormat="1" x14ac:dyDescent="0.2"/>
    <row r="242" s="98" customFormat="1" x14ac:dyDescent="0.2"/>
    <row r="243" s="98" customFormat="1" x14ac:dyDescent="0.2"/>
    <row r="244" s="98" customFormat="1" x14ac:dyDescent="0.2"/>
    <row r="245" s="98" customFormat="1" x14ac:dyDescent="0.2"/>
    <row r="246" s="98" customFormat="1" x14ac:dyDescent="0.2"/>
    <row r="247" s="98" customFormat="1" x14ac:dyDescent="0.2"/>
    <row r="248" s="98" customFormat="1" x14ac:dyDescent="0.2"/>
    <row r="249" s="98" customFormat="1" x14ac:dyDescent="0.2"/>
    <row r="250" s="98" customFormat="1" x14ac:dyDescent="0.2"/>
    <row r="251" s="98" customFormat="1" x14ac:dyDescent="0.2"/>
    <row r="252" s="98" customFormat="1" x14ac:dyDescent="0.2"/>
    <row r="253" s="98" customFormat="1" x14ac:dyDescent="0.2"/>
    <row r="254" s="98" customFormat="1" x14ac:dyDescent="0.2"/>
    <row r="255" s="98" customFormat="1" x14ac:dyDescent="0.2"/>
    <row r="256" s="98" customFormat="1" x14ac:dyDescent="0.2"/>
    <row r="257" s="98" customFormat="1" x14ac:dyDescent="0.2"/>
    <row r="258" s="98" customFormat="1" x14ac:dyDescent="0.2"/>
    <row r="259" s="98" customFormat="1" x14ac:dyDescent="0.2"/>
    <row r="260" s="98" customFormat="1" x14ac:dyDescent="0.2"/>
    <row r="261" s="98" customFormat="1" x14ac:dyDescent="0.2"/>
    <row r="262" s="98" customFormat="1" x14ac:dyDescent="0.2"/>
    <row r="263" s="98" customFormat="1" x14ac:dyDescent="0.2"/>
    <row r="264" s="98" customFormat="1" x14ac:dyDescent="0.2"/>
    <row r="265" s="98" customFormat="1" x14ac:dyDescent="0.2"/>
    <row r="266" s="98" customFormat="1" x14ac:dyDescent="0.2"/>
    <row r="267" s="98" customFormat="1" x14ac:dyDescent="0.2"/>
    <row r="268" s="98" customFormat="1" x14ac:dyDescent="0.2"/>
    <row r="269" s="98" customFormat="1" x14ac:dyDescent="0.2"/>
    <row r="270" s="98" customFormat="1" x14ac:dyDescent="0.2"/>
    <row r="271" s="98" customFormat="1" x14ac:dyDescent="0.2"/>
    <row r="272" s="98" customFormat="1" x14ac:dyDescent="0.2"/>
    <row r="273" s="98" customFormat="1" x14ac:dyDescent="0.2"/>
    <row r="274" s="98" customFormat="1" x14ac:dyDescent="0.2"/>
    <row r="275" s="98" customFormat="1" x14ac:dyDescent="0.2"/>
    <row r="276" s="98" customFormat="1" x14ac:dyDescent="0.2"/>
    <row r="277" s="98" customFormat="1" x14ac:dyDescent="0.2"/>
    <row r="278" s="98" customFormat="1" x14ac:dyDescent="0.2"/>
    <row r="279" s="98" customFormat="1" x14ac:dyDescent="0.2"/>
    <row r="280" s="98" customFormat="1" x14ac:dyDescent="0.2"/>
    <row r="281" s="98" customFormat="1" x14ac:dyDescent="0.2"/>
    <row r="282" s="98" customFormat="1" x14ac:dyDescent="0.2"/>
    <row r="283" s="98" customFormat="1" x14ac:dyDescent="0.2"/>
    <row r="284" s="98" customFormat="1" x14ac:dyDescent="0.2"/>
    <row r="285" s="98" customFormat="1" x14ac:dyDescent="0.2"/>
    <row r="286" s="98" customFormat="1" x14ac:dyDescent="0.2"/>
    <row r="287" s="98" customFormat="1" x14ac:dyDescent="0.2"/>
    <row r="288" s="98" customFormat="1" x14ac:dyDescent="0.2"/>
    <row r="289" s="98" customFormat="1" x14ac:dyDescent="0.2"/>
    <row r="290" s="98" customFormat="1" x14ac:dyDescent="0.2"/>
    <row r="291" s="98" customFormat="1" x14ac:dyDescent="0.2"/>
    <row r="292" s="98" customFormat="1" x14ac:dyDescent="0.2"/>
    <row r="293" s="98" customFormat="1" x14ac:dyDescent="0.2"/>
    <row r="294" s="98" customFormat="1" x14ac:dyDescent="0.2"/>
    <row r="295" s="98" customFormat="1" x14ac:dyDescent="0.2"/>
    <row r="296" s="98" customFormat="1" x14ac:dyDescent="0.2"/>
    <row r="297" s="98" customFormat="1" x14ac:dyDescent="0.2"/>
    <row r="298" s="98" customFormat="1" x14ac:dyDescent="0.2"/>
    <row r="299" s="98" customFormat="1" x14ac:dyDescent="0.2"/>
    <row r="300" s="98" customFormat="1" x14ac:dyDescent="0.2"/>
    <row r="301" s="98" customFormat="1" x14ac:dyDescent="0.2"/>
    <row r="302" s="98" customFormat="1" x14ac:dyDescent="0.2"/>
    <row r="303" s="98" customFormat="1" x14ac:dyDescent="0.2"/>
    <row r="304" s="98" customFormat="1" x14ac:dyDescent="0.2"/>
    <row r="305" s="98" customFormat="1" x14ac:dyDescent="0.2"/>
    <row r="306" s="98" customFormat="1" x14ac:dyDescent="0.2"/>
    <row r="307" s="98" customFormat="1" x14ac:dyDescent="0.2"/>
    <row r="308" s="98" customFormat="1" x14ac:dyDescent="0.2"/>
    <row r="309" s="98" customFormat="1" x14ac:dyDescent="0.2"/>
    <row r="310" s="98" customFormat="1" x14ac:dyDescent="0.2"/>
    <row r="311" s="98" customFormat="1" x14ac:dyDescent="0.2"/>
    <row r="312" s="98" customFormat="1" x14ac:dyDescent="0.2"/>
    <row r="313" s="98" customFormat="1" x14ac:dyDescent="0.2"/>
    <row r="314" s="98" customFormat="1" x14ac:dyDescent="0.2"/>
    <row r="315" s="98" customFormat="1" x14ac:dyDescent="0.2"/>
    <row r="316" s="98" customFormat="1" x14ac:dyDescent="0.2"/>
    <row r="317" s="98" customFormat="1" x14ac:dyDescent="0.2"/>
    <row r="318" s="98" customFormat="1" x14ac:dyDescent="0.2"/>
    <row r="319" s="98" customFormat="1" x14ac:dyDescent="0.2"/>
    <row r="320" s="98" customFormat="1" x14ac:dyDescent="0.2"/>
    <row r="321" s="98" customFormat="1" x14ac:dyDescent="0.2"/>
    <row r="322" s="98" customFormat="1" x14ac:dyDescent="0.2"/>
    <row r="323" s="98" customFormat="1" x14ac:dyDescent="0.2"/>
    <row r="324" s="98" customFormat="1" x14ac:dyDescent="0.2"/>
    <row r="325" s="98" customFormat="1" x14ac:dyDescent="0.2"/>
    <row r="326" s="98" customFormat="1" x14ac:dyDescent="0.2"/>
    <row r="327" s="98" customFormat="1" x14ac:dyDescent="0.2"/>
    <row r="328" s="98" customFormat="1" x14ac:dyDescent="0.2"/>
    <row r="329" s="98" customFormat="1" x14ac:dyDescent="0.2"/>
    <row r="330" s="98" customFormat="1" x14ac:dyDescent="0.2"/>
    <row r="331" s="98" customFormat="1" x14ac:dyDescent="0.2"/>
    <row r="332" s="98" customFormat="1" x14ac:dyDescent="0.2"/>
    <row r="333" s="98" customFormat="1" x14ac:dyDescent="0.2"/>
    <row r="334" s="98" customFormat="1" x14ac:dyDescent="0.2"/>
    <row r="335" s="98" customFormat="1" x14ac:dyDescent="0.2"/>
    <row r="336" s="98" customFormat="1" x14ac:dyDescent="0.2"/>
    <row r="337" s="98" customFormat="1" x14ac:dyDescent="0.2"/>
    <row r="338" s="98" customFormat="1" x14ac:dyDescent="0.2"/>
    <row r="339" s="98" customFormat="1" x14ac:dyDescent="0.2"/>
    <row r="340" s="98" customFormat="1" x14ac:dyDescent="0.2"/>
    <row r="341" s="98" customFormat="1" x14ac:dyDescent="0.2"/>
    <row r="342" s="98" customFormat="1" x14ac:dyDescent="0.2"/>
    <row r="343" s="98" customFormat="1" x14ac:dyDescent="0.2"/>
    <row r="344" s="98" customFormat="1" x14ac:dyDescent="0.2"/>
    <row r="345" s="98" customFormat="1" x14ac:dyDescent="0.2"/>
    <row r="346" s="98" customFormat="1" x14ac:dyDescent="0.2"/>
    <row r="347" s="98" customFormat="1" x14ac:dyDescent="0.2"/>
    <row r="348" s="98" customFormat="1" x14ac:dyDescent="0.2"/>
    <row r="349" s="98" customFormat="1" x14ac:dyDescent="0.2"/>
    <row r="350" s="98" customFormat="1" x14ac:dyDescent="0.2"/>
    <row r="351" s="98" customFormat="1" x14ac:dyDescent="0.2"/>
    <row r="352" s="98" customFormat="1" x14ac:dyDescent="0.2"/>
    <row r="353" s="98" customFormat="1" x14ac:dyDescent="0.2"/>
    <row r="354" s="98" customFormat="1" x14ac:dyDescent="0.2"/>
    <row r="355" s="98" customFormat="1" x14ac:dyDescent="0.2"/>
    <row r="356" s="98" customFormat="1" x14ac:dyDescent="0.2"/>
    <row r="357" s="98" customFormat="1" x14ac:dyDescent="0.2"/>
    <row r="358" s="98" customFormat="1" x14ac:dyDescent="0.2"/>
    <row r="359" s="98" customFormat="1" x14ac:dyDescent="0.2"/>
    <row r="360" s="98" customFormat="1" x14ac:dyDescent="0.2"/>
    <row r="361" s="98" customFormat="1" x14ac:dyDescent="0.2"/>
    <row r="362" s="98" customFormat="1" x14ac:dyDescent="0.2"/>
    <row r="363" s="98" customFormat="1" x14ac:dyDescent="0.2"/>
    <row r="364" s="98" customFormat="1" x14ac:dyDescent="0.2"/>
    <row r="365" s="98" customFormat="1" x14ac:dyDescent="0.2"/>
    <row r="366" s="98" customFormat="1" x14ac:dyDescent="0.2"/>
    <row r="367" s="98" customFormat="1" x14ac:dyDescent="0.2"/>
    <row r="368" s="98" customFormat="1" x14ac:dyDescent="0.2"/>
    <row r="369" s="98" customFormat="1" x14ac:dyDescent="0.2"/>
    <row r="370" s="98" customFormat="1" x14ac:dyDescent="0.2"/>
    <row r="371" s="98" customFormat="1" x14ac:dyDescent="0.2"/>
    <row r="372" s="98" customFormat="1" x14ac:dyDescent="0.2"/>
    <row r="373" s="98" customFormat="1" x14ac:dyDescent="0.2"/>
    <row r="374" s="98" customFormat="1" x14ac:dyDescent="0.2"/>
    <row r="375" s="98" customFormat="1" x14ac:dyDescent="0.2"/>
    <row r="376" s="98" customFormat="1" x14ac:dyDescent="0.2"/>
    <row r="377" s="98" customFormat="1" x14ac:dyDescent="0.2"/>
    <row r="378" s="98" customFormat="1" x14ac:dyDescent="0.2"/>
    <row r="379" s="98" customFormat="1" x14ac:dyDescent="0.2"/>
    <row r="380" s="98" customFormat="1" x14ac:dyDescent="0.2"/>
    <row r="381" s="98" customFormat="1" x14ac:dyDescent="0.2"/>
    <row r="382" s="98" customFormat="1" x14ac:dyDescent="0.2"/>
    <row r="383" s="98" customFormat="1" x14ac:dyDescent="0.2"/>
    <row r="384" s="98" customFormat="1" x14ac:dyDescent="0.2"/>
    <row r="385" s="98" customFormat="1" x14ac:dyDescent="0.2"/>
    <row r="386" s="98" customFormat="1" x14ac:dyDescent="0.2"/>
    <row r="387" s="98" customFormat="1" x14ac:dyDescent="0.2"/>
    <row r="388" s="98" customFormat="1" x14ac:dyDescent="0.2"/>
    <row r="389" s="98" customFormat="1" x14ac:dyDescent="0.2"/>
    <row r="390" s="98" customFormat="1" x14ac:dyDescent="0.2"/>
    <row r="391" s="98" customFormat="1" x14ac:dyDescent="0.2"/>
    <row r="392" s="98" customFormat="1" x14ac:dyDescent="0.2"/>
    <row r="393" s="98" customFormat="1" x14ac:dyDescent="0.2"/>
    <row r="394" s="98" customFormat="1" x14ac:dyDescent="0.2"/>
    <row r="395" s="98" customFormat="1" x14ac:dyDescent="0.2"/>
    <row r="396" s="98" customFormat="1" x14ac:dyDescent="0.2"/>
    <row r="397" s="98" customFormat="1" x14ac:dyDescent="0.2"/>
    <row r="398" s="98" customFormat="1" x14ac:dyDescent="0.2"/>
    <row r="399" s="98" customFormat="1" x14ac:dyDescent="0.2"/>
    <row r="400" s="98" customFormat="1" x14ac:dyDescent="0.2"/>
    <row r="401" s="98" customFormat="1" x14ac:dyDescent="0.2"/>
    <row r="402" s="98" customFormat="1" x14ac:dyDescent="0.2"/>
    <row r="403" s="98" customFormat="1" x14ac:dyDescent="0.2"/>
    <row r="404" s="98" customFormat="1" x14ac:dyDescent="0.2"/>
    <row r="405" s="98" customFormat="1" x14ac:dyDescent="0.2"/>
    <row r="406" s="98" customFormat="1" x14ac:dyDescent="0.2"/>
    <row r="407" s="98" customFormat="1" x14ac:dyDescent="0.2"/>
    <row r="408" s="98" customFormat="1" x14ac:dyDescent="0.2"/>
    <row r="409" s="98" customFormat="1" x14ac:dyDescent="0.2"/>
    <row r="410" s="98" customFormat="1" x14ac:dyDescent="0.2"/>
    <row r="411" s="98" customFormat="1" x14ac:dyDescent="0.2"/>
    <row r="412" s="98" customFormat="1" x14ac:dyDescent="0.2"/>
    <row r="413" s="98" customFormat="1" x14ac:dyDescent="0.2"/>
    <row r="414" s="98" customFormat="1" x14ac:dyDescent="0.2"/>
    <row r="415" s="98" customFormat="1" x14ac:dyDescent="0.2"/>
    <row r="416" s="98" customFormat="1" x14ac:dyDescent="0.2"/>
    <row r="417" s="98" customFormat="1" x14ac:dyDescent="0.2"/>
    <row r="418" s="98" customFormat="1" x14ac:dyDescent="0.2"/>
    <row r="419" s="98" customFormat="1" x14ac:dyDescent="0.2"/>
    <row r="420" s="98" customFormat="1" x14ac:dyDescent="0.2"/>
    <row r="421" s="98" customFormat="1" x14ac:dyDescent="0.2"/>
    <row r="422" s="98" customFormat="1" x14ac:dyDescent="0.2"/>
    <row r="423" s="98" customFormat="1" x14ac:dyDescent="0.2"/>
    <row r="424" s="98" customFormat="1" x14ac:dyDescent="0.2"/>
    <row r="425" s="98" customFormat="1" x14ac:dyDescent="0.2"/>
    <row r="426" s="98" customFormat="1" x14ac:dyDescent="0.2"/>
    <row r="427" s="98" customFormat="1" x14ac:dyDescent="0.2"/>
    <row r="428" s="98" customFormat="1" x14ac:dyDescent="0.2"/>
    <row r="429" s="98" customFormat="1" x14ac:dyDescent="0.2"/>
    <row r="430" s="98" customFormat="1" x14ac:dyDescent="0.2"/>
    <row r="431" s="98" customFormat="1" x14ac:dyDescent="0.2"/>
    <row r="432" s="98" customFormat="1" x14ac:dyDescent="0.2"/>
    <row r="433" s="98" customFormat="1" x14ac:dyDescent="0.2"/>
    <row r="434" s="98" customFormat="1" x14ac:dyDescent="0.2"/>
    <row r="435" s="98" customFormat="1" x14ac:dyDescent="0.2"/>
    <row r="436" s="98" customFormat="1" x14ac:dyDescent="0.2"/>
    <row r="437" s="98" customFormat="1" x14ac:dyDescent="0.2"/>
    <row r="438" s="98" customFormat="1" x14ac:dyDescent="0.2"/>
    <row r="439" s="98" customFormat="1" x14ac:dyDescent="0.2"/>
    <row r="440" s="98" customFormat="1" x14ac:dyDescent="0.2"/>
    <row r="441" s="98" customFormat="1" x14ac:dyDescent="0.2"/>
    <row r="442" s="98" customFormat="1" x14ac:dyDescent="0.2"/>
    <row r="443" s="98" customFormat="1" x14ac:dyDescent="0.2"/>
    <row r="444" s="98" customFormat="1" x14ac:dyDescent="0.2"/>
    <row r="445" s="98" customFormat="1" x14ac:dyDescent="0.2"/>
    <row r="446" s="98" customFormat="1" x14ac:dyDescent="0.2"/>
    <row r="447" s="98" customFormat="1" x14ac:dyDescent="0.2"/>
    <row r="448" s="98" customFormat="1" x14ac:dyDescent="0.2"/>
    <row r="449" s="98" customFormat="1" x14ac:dyDescent="0.2"/>
    <row r="450" s="98" customFormat="1" x14ac:dyDescent="0.2"/>
    <row r="451" s="98" customFormat="1" x14ac:dyDescent="0.2"/>
    <row r="452" s="98" customFormat="1" x14ac:dyDescent="0.2"/>
    <row r="453" s="98" customFormat="1" x14ac:dyDescent="0.2"/>
    <row r="454" s="98" customFormat="1" x14ac:dyDescent="0.2"/>
    <row r="455" s="98" customFormat="1" x14ac:dyDescent="0.2"/>
    <row r="456" s="98" customFormat="1" x14ac:dyDescent="0.2"/>
    <row r="457" s="98" customFormat="1" x14ac:dyDescent="0.2"/>
    <row r="458" s="98" customFormat="1" x14ac:dyDescent="0.2"/>
    <row r="459" s="98" customFormat="1" x14ac:dyDescent="0.2"/>
    <row r="460" s="98" customFormat="1" x14ac:dyDescent="0.2"/>
    <row r="461" s="98" customFormat="1" x14ac:dyDescent="0.2"/>
    <row r="462" s="98" customFormat="1" x14ac:dyDescent="0.2"/>
    <row r="463" s="98" customFormat="1" x14ac:dyDescent="0.2"/>
    <row r="464" s="98" customFormat="1" x14ac:dyDescent="0.2"/>
    <row r="465" s="98" customFormat="1" x14ac:dyDescent="0.2"/>
    <row r="466" s="98" customFormat="1" x14ac:dyDescent="0.2"/>
    <row r="467" s="98" customFormat="1" x14ac:dyDescent="0.2"/>
    <row r="468" s="98" customFormat="1" x14ac:dyDescent="0.2"/>
    <row r="469" s="98" customFormat="1" x14ac:dyDescent="0.2"/>
    <row r="470" s="98" customFormat="1" x14ac:dyDescent="0.2"/>
    <row r="471" s="98" customFormat="1" x14ac:dyDescent="0.2"/>
    <row r="472" s="98" customFormat="1" x14ac:dyDescent="0.2"/>
    <row r="473" s="98" customFormat="1" x14ac:dyDescent="0.2"/>
    <row r="474" s="98" customFormat="1" x14ac:dyDescent="0.2"/>
    <row r="475" s="98" customFormat="1" x14ac:dyDescent="0.2"/>
    <row r="476" s="98" customFormat="1" x14ac:dyDescent="0.2"/>
    <row r="477" s="98" customFormat="1" x14ac:dyDescent="0.2"/>
    <row r="478" s="98" customFormat="1" x14ac:dyDescent="0.2"/>
    <row r="479" s="98" customFormat="1" x14ac:dyDescent="0.2"/>
    <row r="480" s="98" customFormat="1" x14ac:dyDescent="0.2"/>
    <row r="481" s="98" customFormat="1" x14ac:dyDescent="0.2"/>
    <row r="482" s="98" customFormat="1" x14ac:dyDescent="0.2"/>
    <row r="483" s="98" customFormat="1" x14ac:dyDescent="0.2"/>
    <row r="484" s="98" customFormat="1" x14ac:dyDescent="0.2"/>
    <row r="485" s="98" customFormat="1" x14ac:dyDescent="0.2"/>
    <row r="486" s="98" customFormat="1" x14ac:dyDescent="0.2"/>
    <row r="487" s="98" customFormat="1" x14ac:dyDescent="0.2"/>
    <row r="488" s="98" customFormat="1" x14ac:dyDescent="0.2"/>
    <row r="489" s="98" customFormat="1" x14ac:dyDescent="0.2"/>
    <row r="490" s="98" customFormat="1" x14ac:dyDescent="0.2"/>
  </sheetData>
  <sheetProtection password="C41E" sheet="1" objects="1" scenarios="1"/>
  <mergeCells count="56">
    <mergeCell ref="A1:L1"/>
    <mergeCell ref="D30:G30"/>
    <mergeCell ref="D31:G31"/>
    <mergeCell ref="A27:C27"/>
    <mergeCell ref="D27:F27"/>
    <mergeCell ref="A15:B15"/>
    <mergeCell ref="A16:B16"/>
    <mergeCell ref="A17:B17"/>
    <mergeCell ref="A12:B12"/>
    <mergeCell ref="H10:H11"/>
    <mergeCell ref="C7:L7"/>
    <mergeCell ref="A14:B14"/>
    <mergeCell ref="F10:G11"/>
    <mergeCell ref="I10:I11"/>
    <mergeCell ref="L10:L11"/>
    <mergeCell ref="A9:L9"/>
    <mergeCell ref="F34:G34"/>
    <mergeCell ref="A18:B18"/>
    <mergeCell ref="A19:B19"/>
    <mergeCell ref="A23:B23"/>
    <mergeCell ref="A21:B21"/>
    <mergeCell ref="A22:B22"/>
    <mergeCell ref="A24:B24"/>
    <mergeCell ref="A25:B25"/>
    <mergeCell ref="F20:G20"/>
    <mergeCell ref="A20:B20"/>
    <mergeCell ref="F25:G25"/>
    <mergeCell ref="D28:G28"/>
    <mergeCell ref="D29:G29"/>
    <mergeCell ref="F18:G18"/>
    <mergeCell ref="A13:B13"/>
    <mergeCell ref="A10:B11"/>
    <mergeCell ref="C10:C11"/>
    <mergeCell ref="A34:B34"/>
    <mergeCell ref="A28:C31"/>
    <mergeCell ref="A2:L2"/>
    <mergeCell ref="A4:L4"/>
    <mergeCell ref="A5:L5"/>
    <mergeCell ref="J10:J11"/>
    <mergeCell ref="D10:D11"/>
    <mergeCell ref="K10:K11"/>
    <mergeCell ref="D3:I3"/>
    <mergeCell ref="E10:E11"/>
    <mergeCell ref="M10:M11"/>
    <mergeCell ref="N10:N11"/>
    <mergeCell ref="F15:G15"/>
    <mergeCell ref="F16:G16"/>
    <mergeCell ref="F17:G17"/>
    <mergeCell ref="F14:G14"/>
    <mergeCell ref="F12:G12"/>
    <mergeCell ref="F13:G13"/>
    <mergeCell ref="F21:G21"/>
    <mergeCell ref="F22:G22"/>
    <mergeCell ref="F23:G23"/>
    <mergeCell ref="F24:G24"/>
    <mergeCell ref="F19:G19"/>
  </mergeCells>
  <phoneticPr fontId="7" type="noConversion"/>
  <pageMargins left="0.25" right="0.25" top="0.25" bottom="0.25" header="0.5" footer="0.5"/>
  <pageSetup scale="59" orientation="landscape" r:id="rId1"/>
  <headerFooter alignWithMargins="0"/>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Z84"/>
  <sheetViews>
    <sheetView showGridLines="0" view="pageBreakPreview" zoomScaleNormal="100" zoomScaleSheetLayoutView="100" workbookViewId="0">
      <selection activeCell="N12" sqref="N12"/>
    </sheetView>
  </sheetViews>
  <sheetFormatPr defaultColWidth="9.140625" defaultRowHeight="12.75" x14ac:dyDescent="0.2"/>
  <cols>
    <col min="1" max="1" width="9.140625" style="18"/>
    <col min="2" max="2" width="7.7109375" style="18" customWidth="1"/>
    <col min="3" max="3" width="8.7109375" style="18" customWidth="1"/>
    <col min="4" max="4" width="9.140625" style="18"/>
    <col min="5" max="5" width="7.7109375" style="18" customWidth="1"/>
    <col min="6" max="6" width="9.140625" style="18"/>
    <col min="7" max="7" width="10.28515625" style="18" customWidth="1"/>
    <col min="8" max="8" width="8.42578125" style="18" customWidth="1"/>
    <col min="9" max="9" width="9.140625" style="18" customWidth="1"/>
    <col min="10" max="10" width="11.140625" style="18" customWidth="1"/>
    <col min="11" max="12" width="9.140625" style="18"/>
    <col min="13" max="52" width="9.140625" style="196"/>
    <col min="53" max="16384" width="9.140625" style="18"/>
  </cols>
  <sheetData>
    <row r="1" spans="1:52" x14ac:dyDescent="0.2">
      <c r="I1" s="23"/>
      <c r="J1" s="83" t="s">
        <v>1</v>
      </c>
      <c r="K1" s="24" t="str">
        <f>'[1]Application Cover'!B38</f>
        <v/>
      </c>
      <c r="L1" s="24"/>
    </row>
    <row r="2" spans="1:52" ht="18" customHeight="1" x14ac:dyDescent="0.25">
      <c r="A2" s="934" t="str">
        <f>'[1]Application Cover'!A4:J4</f>
        <v>Lighting Retrofit</v>
      </c>
      <c r="B2" s="934"/>
      <c r="C2" s="934"/>
      <c r="D2" s="934"/>
      <c r="E2" s="934"/>
      <c r="F2" s="934"/>
      <c r="G2" s="934"/>
      <c r="H2" s="934"/>
      <c r="I2" s="934"/>
      <c r="J2" s="934"/>
      <c r="K2" s="934"/>
      <c r="L2" s="934"/>
    </row>
    <row r="3" spans="1:52" ht="18" customHeight="1" x14ac:dyDescent="0.25">
      <c r="A3" s="934" t="str">
        <f>'[1]Application Cover'!A5:J5</f>
        <v>2016 Rebate Application</v>
      </c>
      <c r="B3" s="934"/>
      <c r="C3" s="934"/>
      <c r="D3" s="934"/>
      <c r="E3" s="934"/>
      <c r="F3" s="934"/>
      <c r="G3" s="934"/>
      <c r="H3" s="934"/>
      <c r="I3" s="934"/>
      <c r="J3" s="934"/>
      <c r="K3" s="934"/>
      <c r="L3" s="934"/>
    </row>
    <row r="4" spans="1:52" ht="15.75" x14ac:dyDescent="0.25">
      <c r="A4" s="935" t="str">
        <f>'[1]Application Cover'!A6:J6</f>
        <v>(COOPERATIVE), Address, Phone</v>
      </c>
      <c r="B4" s="935"/>
      <c r="C4" s="935"/>
      <c r="D4" s="935"/>
      <c r="E4" s="935"/>
      <c r="F4" s="935"/>
      <c r="G4" s="935"/>
      <c r="H4" s="935"/>
      <c r="I4" s="935"/>
      <c r="J4" s="935"/>
      <c r="K4" s="935"/>
      <c r="L4" s="935"/>
    </row>
    <row r="5" spans="1:52" ht="7.5" customHeight="1" x14ac:dyDescent="0.2">
      <c r="A5" s="890" t="s">
        <v>12</v>
      </c>
      <c r="B5" s="890"/>
      <c r="C5" s="890"/>
      <c r="D5" s="890"/>
      <c r="E5" s="890"/>
      <c r="F5" s="890"/>
      <c r="G5" s="890"/>
      <c r="H5" s="890"/>
      <c r="I5" s="890"/>
      <c r="J5" s="890"/>
      <c r="K5" s="890"/>
      <c r="L5" s="890"/>
      <c r="M5" s="341"/>
    </row>
    <row r="6" spans="1:52" s="189" customFormat="1" x14ac:dyDescent="0.2">
      <c r="A6" s="31"/>
      <c r="B6" s="31"/>
      <c r="C6" s="31"/>
      <c r="D6" s="31"/>
      <c r="E6" s="31"/>
      <c r="F6" s="31"/>
      <c r="G6" s="31"/>
      <c r="H6" s="31"/>
      <c r="I6" s="31"/>
      <c r="J6" s="31"/>
      <c r="K6" s="31"/>
      <c r="L6" s="31"/>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row>
    <row r="7" spans="1:52" s="47" customFormat="1" ht="15" x14ac:dyDescent="0.25">
      <c r="A7" s="58" t="s">
        <v>48</v>
      </c>
      <c r="B7" s="59"/>
      <c r="C7" s="924" t="str">
        <f>'[1]Application Cover'!C10:J10</f>
        <v/>
      </c>
      <c r="D7" s="924"/>
      <c r="E7" s="924"/>
      <c r="F7" s="924"/>
      <c r="G7" s="924"/>
      <c r="H7" s="924"/>
      <c r="I7" s="924"/>
      <c r="J7" s="924"/>
      <c r="K7" s="924"/>
      <c r="L7" s="924"/>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row>
    <row r="8" spans="1:52" ht="5.25" customHeight="1" x14ac:dyDescent="0.2">
      <c r="A8" s="25"/>
      <c r="B8" s="198"/>
      <c r="C8" s="199"/>
      <c r="D8" s="199"/>
      <c r="E8" s="199"/>
      <c r="F8" s="199"/>
      <c r="G8" s="199"/>
      <c r="H8" s="199"/>
      <c r="I8" s="199"/>
      <c r="J8" s="199"/>
    </row>
    <row r="9" spans="1:52" ht="15" thickBot="1" x14ac:dyDescent="0.25">
      <c r="A9" s="932" t="s">
        <v>228</v>
      </c>
      <c r="B9" s="932"/>
      <c r="C9" s="932"/>
      <c r="D9" s="932"/>
      <c r="E9" s="932"/>
      <c r="F9" s="932"/>
      <c r="G9" s="932"/>
      <c r="H9" s="932"/>
      <c r="I9" s="932"/>
      <c r="J9" s="932"/>
      <c r="K9" s="933"/>
      <c r="L9" s="933"/>
    </row>
    <row r="10" spans="1:52" ht="13.5" customHeight="1" thickTop="1" x14ac:dyDescent="0.2">
      <c r="A10" s="904" t="s">
        <v>8</v>
      </c>
      <c r="B10" s="905"/>
      <c r="C10" s="891" t="s">
        <v>6</v>
      </c>
      <c r="D10" s="891" t="s">
        <v>7</v>
      </c>
      <c r="E10" s="900" t="s">
        <v>10</v>
      </c>
      <c r="F10" s="925" t="s">
        <v>9</v>
      </c>
      <c r="G10" s="926"/>
      <c r="H10" s="891" t="s">
        <v>6</v>
      </c>
      <c r="I10" s="891" t="s">
        <v>7</v>
      </c>
      <c r="J10" s="891" t="s">
        <v>10</v>
      </c>
      <c r="K10" s="936" t="s">
        <v>56</v>
      </c>
      <c r="L10" s="938" t="s">
        <v>57</v>
      </c>
    </row>
    <row r="11" spans="1:52" ht="19.5" customHeight="1" thickBot="1" x14ac:dyDescent="0.25">
      <c r="A11" s="906"/>
      <c r="B11" s="907"/>
      <c r="C11" s="892"/>
      <c r="D11" s="892"/>
      <c r="E11" s="901"/>
      <c r="F11" s="927"/>
      <c r="G11" s="928"/>
      <c r="H11" s="892"/>
      <c r="I11" s="892"/>
      <c r="J11" s="892"/>
      <c r="K11" s="937"/>
      <c r="L11" s="939"/>
    </row>
    <row r="12" spans="1:52" ht="15" thickBot="1" x14ac:dyDescent="0.25">
      <c r="A12" s="940"/>
      <c r="B12" s="941"/>
      <c r="C12" s="91"/>
      <c r="D12" s="92"/>
      <c r="E12" s="343"/>
      <c r="F12" s="897"/>
      <c r="G12" s="898"/>
      <c r="H12" s="344"/>
      <c r="I12" s="344"/>
      <c r="J12" s="345"/>
      <c r="K12" s="346">
        <f>((C12*D12)-(I12*H12))/1000</f>
        <v>0</v>
      </c>
      <c r="L12" s="27">
        <f>((C12*D12*E12)/1000)-((I12*H12*J12)/1000)</f>
        <v>0</v>
      </c>
    </row>
    <row r="13" spans="1:52" ht="15" thickBot="1" x14ac:dyDescent="0.25">
      <c r="A13" s="942"/>
      <c r="B13" s="943"/>
      <c r="C13" s="93"/>
      <c r="D13" s="347"/>
      <c r="E13" s="348"/>
      <c r="F13" s="882"/>
      <c r="G13" s="899"/>
      <c r="H13" s="349"/>
      <c r="I13" s="349"/>
      <c r="J13" s="345"/>
      <c r="K13" s="346">
        <f t="shared" ref="K13:K52" si="0">((C13*D13)-(I13*H13))/1000</f>
        <v>0</v>
      </c>
      <c r="L13" s="27">
        <f t="shared" ref="L13:L52" si="1">((C13*D13*E13)/1000)-((I13*H13*J13)/1000)</f>
        <v>0</v>
      </c>
    </row>
    <row r="14" spans="1:52" ht="15" thickBot="1" x14ac:dyDescent="0.25">
      <c r="A14" s="942"/>
      <c r="B14" s="943"/>
      <c r="C14" s="93"/>
      <c r="D14" s="347"/>
      <c r="E14" s="348"/>
      <c r="F14" s="882"/>
      <c r="G14" s="883"/>
      <c r="H14" s="349"/>
      <c r="I14" s="349"/>
      <c r="J14" s="350"/>
      <c r="K14" s="346">
        <f t="shared" si="0"/>
        <v>0</v>
      </c>
      <c r="L14" s="27">
        <f t="shared" si="1"/>
        <v>0</v>
      </c>
    </row>
    <row r="15" spans="1:52" ht="15" thickBot="1" x14ac:dyDescent="0.25">
      <c r="A15" s="942"/>
      <c r="B15" s="943"/>
      <c r="C15" s="93"/>
      <c r="D15" s="347"/>
      <c r="E15" s="348"/>
      <c r="F15" s="882"/>
      <c r="G15" s="883"/>
      <c r="H15" s="349"/>
      <c r="I15" s="349"/>
      <c r="J15" s="350"/>
      <c r="K15" s="346">
        <f t="shared" si="0"/>
        <v>0</v>
      </c>
      <c r="L15" s="27">
        <f t="shared" si="1"/>
        <v>0</v>
      </c>
    </row>
    <row r="16" spans="1:52" ht="15" thickBot="1" x14ac:dyDescent="0.25">
      <c r="A16" s="942"/>
      <c r="B16" s="943"/>
      <c r="C16" s="93"/>
      <c r="D16" s="347"/>
      <c r="E16" s="348"/>
      <c r="F16" s="882"/>
      <c r="G16" s="883"/>
      <c r="H16" s="349"/>
      <c r="I16" s="349"/>
      <c r="J16" s="350"/>
      <c r="K16" s="346">
        <f t="shared" si="0"/>
        <v>0</v>
      </c>
      <c r="L16" s="27">
        <f t="shared" si="1"/>
        <v>0</v>
      </c>
    </row>
    <row r="17" spans="1:12" ht="15" thickBot="1" x14ac:dyDescent="0.25">
      <c r="A17" s="942"/>
      <c r="B17" s="943"/>
      <c r="C17" s="93"/>
      <c r="D17" s="347"/>
      <c r="E17" s="348"/>
      <c r="F17" s="882"/>
      <c r="G17" s="883"/>
      <c r="H17" s="349"/>
      <c r="I17" s="349"/>
      <c r="J17" s="350"/>
      <c r="K17" s="346">
        <f t="shared" si="0"/>
        <v>0</v>
      </c>
      <c r="L17" s="27">
        <f t="shared" si="1"/>
        <v>0</v>
      </c>
    </row>
    <row r="18" spans="1:12" ht="15" thickBot="1" x14ac:dyDescent="0.25">
      <c r="A18" s="942"/>
      <c r="B18" s="943"/>
      <c r="C18" s="93"/>
      <c r="D18" s="347"/>
      <c r="E18" s="348"/>
      <c r="F18" s="882"/>
      <c r="G18" s="883"/>
      <c r="H18" s="349"/>
      <c r="I18" s="349"/>
      <c r="J18" s="350"/>
      <c r="K18" s="346">
        <f t="shared" si="0"/>
        <v>0</v>
      </c>
      <c r="L18" s="27">
        <f t="shared" si="1"/>
        <v>0</v>
      </c>
    </row>
    <row r="19" spans="1:12" ht="15" thickBot="1" x14ac:dyDescent="0.25">
      <c r="A19" s="942"/>
      <c r="B19" s="943"/>
      <c r="C19" s="93"/>
      <c r="D19" s="347"/>
      <c r="E19" s="348"/>
      <c r="F19" s="882"/>
      <c r="G19" s="883"/>
      <c r="H19" s="349"/>
      <c r="I19" s="349"/>
      <c r="J19" s="350"/>
      <c r="K19" s="346">
        <f t="shared" si="0"/>
        <v>0</v>
      </c>
      <c r="L19" s="27">
        <f t="shared" si="1"/>
        <v>0</v>
      </c>
    </row>
    <row r="20" spans="1:12" ht="15" thickBot="1" x14ac:dyDescent="0.25">
      <c r="A20" s="942"/>
      <c r="B20" s="943"/>
      <c r="C20" s="93"/>
      <c r="D20" s="347"/>
      <c r="E20" s="348"/>
      <c r="F20" s="882"/>
      <c r="G20" s="883"/>
      <c r="H20" s="349"/>
      <c r="I20" s="349"/>
      <c r="J20" s="350"/>
      <c r="K20" s="346">
        <f t="shared" si="0"/>
        <v>0</v>
      </c>
      <c r="L20" s="27">
        <f t="shared" si="1"/>
        <v>0</v>
      </c>
    </row>
    <row r="21" spans="1:12" ht="15" thickBot="1" x14ac:dyDescent="0.25">
      <c r="A21" s="942"/>
      <c r="B21" s="943"/>
      <c r="C21" s="93"/>
      <c r="D21" s="347"/>
      <c r="E21" s="348"/>
      <c r="F21" s="882"/>
      <c r="G21" s="883"/>
      <c r="H21" s="349"/>
      <c r="I21" s="349"/>
      <c r="J21" s="350"/>
      <c r="K21" s="346">
        <f t="shared" si="0"/>
        <v>0</v>
      </c>
      <c r="L21" s="27">
        <f t="shared" si="1"/>
        <v>0</v>
      </c>
    </row>
    <row r="22" spans="1:12" ht="15" thickBot="1" x14ac:dyDescent="0.25">
      <c r="A22" s="942"/>
      <c r="B22" s="943"/>
      <c r="C22" s="93"/>
      <c r="D22" s="347"/>
      <c r="E22" s="348"/>
      <c r="F22" s="882"/>
      <c r="G22" s="883"/>
      <c r="H22" s="349"/>
      <c r="I22" s="349"/>
      <c r="J22" s="350"/>
      <c r="K22" s="346">
        <f t="shared" si="0"/>
        <v>0</v>
      </c>
      <c r="L22" s="27">
        <f t="shared" si="1"/>
        <v>0</v>
      </c>
    </row>
    <row r="23" spans="1:12" ht="15" thickBot="1" x14ac:dyDescent="0.25">
      <c r="A23" s="942"/>
      <c r="B23" s="943"/>
      <c r="C23" s="93"/>
      <c r="D23" s="347"/>
      <c r="E23" s="348"/>
      <c r="F23" s="882"/>
      <c r="G23" s="883"/>
      <c r="H23" s="349"/>
      <c r="I23" s="349"/>
      <c r="J23" s="350"/>
      <c r="K23" s="346">
        <f t="shared" si="0"/>
        <v>0</v>
      </c>
      <c r="L23" s="27">
        <f t="shared" si="1"/>
        <v>0</v>
      </c>
    </row>
    <row r="24" spans="1:12" ht="15" thickBot="1" x14ac:dyDescent="0.25">
      <c r="A24" s="942"/>
      <c r="B24" s="943"/>
      <c r="C24" s="93"/>
      <c r="D24" s="347"/>
      <c r="E24" s="348"/>
      <c r="F24" s="882"/>
      <c r="G24" s="883"/>
      <c r="H24" s="349"/>
      <c r="I24" s="349"/>
      <c r="J24" s="350"/>
      <c r="K24" s="346">
        <f t="shared" si="0"/>
        <v>0</v>
      </c>
      <c r="L24" s="27">
        <f t="shared" si="1"/>
        <v>0</v>
      </c>
    </row>
    <row r="25" spans="1:12" ht="15" thickBot="1" x14ac:dyDescent="0.25">
      <c r="A25" s="944"/>
      <c r="B25" s="945"/>
      <c r="C25" s="347"/>
      <c r="D25" s="347"/>
      <c r="E25" s="348"/>
      <c r="F25" s="882"/>
      <c r="G25" s="883"/>
      <c r="H25" s="349"/>
      <c r="I25" s="349"/>
      <c r="J25" s="350"/>
      <c r="K25" s="346">
        <f t="shared" si="0"/>
        <v>0</v>
      </c>
      <c r="L25" s="27">
        <f t="shared" si="1"/>
        <v>0</v>
      </c>
    </row>
    <row r="26" spans="1:12" ht="15" thickBot="1" x14ac:dyDescent="0.25">
      <c r="A26" s="351"/>
      <c r="B26" s="352"/>
      <c r="C26" s="93"/>
      <c r="D26" s="347"/>
      <c r="E26" s="348"/>
      <c r="F26" s="187"/>
      <c r="G26" s="188"/>
      <c r="H26" s="349"/>
      <c r="I26" s="349"/>
      <c r="J26" s="350"/>
      <c r="K26" s="346">
        <f t="shared" si="0"/>
        <v>0</v>
      </c>
      <c r="L26" s="27">
        <f t="shared" si="1"/>
        <v>0</v>
      </c>
    </row>
    <row r="27" spans="1:12" ht="15.75" thickBot="1" x14ac:dyDescent="0.25">
      <c r="A27" s="946"/>
      <c r="B27" s="947"/>
      <c r="C27" s="353"/>
      <c r="D27" s="354"/>
      <c r="E27" s="355"/>
      <c r="F27" s="948"/>
      <c r="G27" s="949"/>
      <c r="H27" s="356"/>
      <c r="I27" s="356"/>
      <c r="J27" s="357"/>
      <c r="K27" s="346">
        <f t="shared" si="0"/>
        <v>0</v>
      </c>
      <c r="L27" s="27">
        <f t="shared" si="1"/>
        <v>0</v>
      </c>
    </row>
    <row r="28" spans="1:12" ht="15.75" thickBot="1" x14ac:dyDescent="0.25">
      <c r="A28" s="946"/>
      <c r="B28" s="947"/>
      <c r="C28" s="353"/>
      <c r="D28" s="354"/>
      <c r="E28" s="355"/>
      <c r="F28" s="948"/>
      <c r="G28" s="949"/>
      <c r="H28" s="356"/>
      <c r="I28" s="356"/>
      <c r="J28" s="357"/>
      <c r="K28" s="346">
        <f t="shared" si="0"/>
        <v>0</v>
      </c>
      <c r="L28" s="27">
        <f t="shared" si="1"/>
        <v>0</v>
      </c>
    </row>
    <row r="29" spans="1:12" ht="15" thickBot="1" x14ac:dyDescent="0.25">
      <c r="A29" s="942"/>
      <c r="B29" s="943"/>
      <c r="C29" s="93"/>
      <c r="D29" s="347"/>
      <c r="E29" s="348"/>
      <c r="F29" s="882"/>
      <c r="G29" s="883"/>
      <c r="H29" s="349"/>
      <c r="I29" s="349"/>
      <c r="J29" s="350"/>
      <c r="K29" s="346">
        <f t="shared" si="0"/>
        <v>0</v>
      </c>
      <c r="L29" s="27">
        <f t="shared" si="1"/>
        <v>0</v>
      </c>
    </row>
    <row r="30" spans="1:12" ht="15" thickBot="1" x14ac:dyDescent="0.25">
      <c r="A30" s="942"/>
      <c r="B30" s="943"/>
      <c r="C30" s="358"/>
      <c r="D30" s="92"/>
      <c r="E30" s="343"/>
      <c r="F30" s="950"/>
      <c r="G30" s="951"/>
      <c r="H30" s="349"/>
      <c r="I30" s="344"/>
      <c r="J30" s="345"/>
      <c r="K30" s="346">
        <f t="shared" si="0"/>
        <v>0</v>
      </c>
      <c r="L30" s="27">
        <f t="shared" si="1"/>
        <v>0</v>
      </c>
    </row>
    <row r="31" spans="1:12" ht="15" thickBot="1" x14ac:dyDescent="0.25">
      <c r="A31" s="942"/>
      <c r="B31" s="943"/>
      <c r="C31" s="93"/>
      <c r="D31" s="347"/>
      <c r="E31" s="348"/>
      <c r="F31" s="882"/>
      <c r="G31" s="883"/>
      <c r="H31" s="349"/>
      <c r="I31" s="349"/>
      <c r="J31" s="350"/>
      <c r="K31" s="346">
        <f t="shared" si="0"/>
        <v>0</v>
      </c>
      <c r="L31" s="27">
        <f t="shared" si="1"/>
        <v>0</v>
      </c>
    </row>
    <row r="32" spans="1:12" ht="15.75" thickBot="1" x14ac:dyDescent="0.25">
      <c r="A32" s="946"/>
      <c r="B32" s="947"/>
      <c r="C32" s="353"/>
      <c r="D32" s="354"/>
      <c r="E32" s="355"/>
      <c r="F32" s="948"/>
      <c r="G32" s="949"/>
      <c r="H32" s="356"/>
      <c r="I32" s="356"/>
      <c r="J32" s="357"/>
      <c r="K32" s="346">
        <f t="shared" si="0"/>
        <v>0</v>
      </c>
      <c r="L32" s="27">
        <f t="shared" si="1"/>
        <v>0</v>
      </c>
    </row>
    <row r="33" spans="1:12" ht="15.75" thickBot="1" x14ac:dyDescent="0.25">
      <c r="A33" s="946"/>
      <c r="B33" s="947"/>
      <c r="C33" s="353"/>
      <c r="D33" s="354"/>
      <c r="E33" s="355"/>
      <c r="F33" s="948"/>
      <c r="G33" s="949"/>
      <c r="H33" s="356"/>
      <c r="I33" s="356"/>
      <c r="J33" s="357"/>
      <c r="K33" s="346">
        <f t="shared" si="0"/>
        <v>0</v>
      </c>
      <c r="L33" s="27">
        <f t="shared" si="1"/>
        <v>0</v>
      </c>
    </row>
    <row r="34" spans="1:12" ht="15.75" thickBot="1" x14ac:dyDescent="0.25">
      <c r="A34" s="946"/>
      <c r="B34" s="947"/>
      <c r="C34" s="353"/>
      <c r="D34" s="354"/>
      <c r="E34" s="355"/>
      <c r="F34" s="948"/>
      <c r="G34" s="949"/>
      <c r="H34" s="356"/>
      <c r="I34" s="356"/>
      <c r="J34" s="357"/>
      <c r="K34" s="346">
        <f t="shared" si="0"/>
        <v>0</v>
      </c>
      <c r="L34" s="27">
        <f t="shared" si="1"/>
        <v>0</v>
      </c>
    </row>
    <row r="35" spans="1:12" ht="15.75" thickBot="1" x14ac:dyDescent="0.25">
      <c r="A35" s="946"/>
      <c r="B35" s="947"/>
      <c r="C35" s="353"/>
      <c r="D35" s="354"/>
      <c r="E35" s="355"/>
      <c r="F35" s="948"/>
      <c r="G35" s="949"/>
      <c r="H35" s="356"/>
      <c r="I35" s="356"/>
      <c r="J35" s="357"/>
      <c r="K35" s="346">
        <f t="shared" si="0"/>
        <v>0</v>
      </c>
      <c r="L35" s="27">
        <f t="shared" si="1"/>
        <v>0</v>
      </c>
    </row>
    <row r="36" spans="1:12" ht="15.75" thickBot="1" x14ac:dyDescent="0.25">
      <c r="A36" s="946"/>
      <c r="B36" s="947"/>
      <c r="C36" s="353"/>
      <c r="D36" s="354"/>
      <c r="E36" s="355"/>
      <c r="F36" s="948"/>
      <c r="G36" s="949"/>
      <c r="H36" s="356"/>
      <c r="I36" s="356"/>
      <c r="J36" s="357"/>
      <c r="K36" s="346">
        <f t="shared" si="0"/>
        <v>0</v>
      </c>
      <c r="L36" s="27">
        <f t="shared" si="1"/>
        <v>0</v>
      </c>
    </row>
    <row r="37" spans="1:12" s="96" customFormat="1" ht="15.75" thickBot="1" x14ac:dyDescent="0.25">
      <c r="A37" s="359"/>
      <c r="B37" s="360"/>
      <c r="C37" s="361"/>
      <c r="D37" s="362"/>
      <c r="E37" s="363"/>
      <c r="F37" s="364"/>
      <c r="G37" s="365"/>
      <c r="H37" s="366"/>
      <c r="I37" s="366"/>
      <c r="J37" s="367"/>
      <c r="K37" s="346">
        <f t="shared" si="0"/>
        <v>0</v>
      </c>
      <c r="L37" s="27">
        <f t="shared" si="1"/>
        <v>0</v>
      </c>
    </row>
    <row r="38" spans="1:12" ht="15.75" thickBot="1" x14ac:dyDescent="0.25">
      <c r="A38" s="946"/>
      <c r="B38" s="947"/>
      <c r="C38" s="353"/>
      <c r="D38" s="354"/>
      <c r="E38" s="355"/>
      <c r="F38" s="368"/>
      <c r="G38" s="369"/>
      <c r="H38" s="356"/>
      <c r="I38" s="356"/>
      <c r="J38" s="357"/>
      <c r="K38" s="346">
        <f t="shared" si="0"/>
        <v>0</v>
      </c>
      <c r="L38" s="27">
        <f t="shared" si="1"/>
        <v>0</v>
      </c>
    </row>
    <row r="39" spans="1:12" ht="15.75" thickBot="1" x14ac:dyDescent="0.25">
      <c r="A39" s="946"/>
      <c r="B39" s="947"/>
      <c r="C39" s="353"/>
      <c r="D39" s="354"/>
      <c r="E39" s="355"/>
      <c r="F39" s="948"/>
      <c r="G39" s="949"/>
      <c r="H39" s="356"/>
      <c r="I39" s="356"/>
      <c r="J39" s="357"/>
      <c r="K39" s="346">
        <f t="shared" si="0"/>
        <v>0</v>
      </c>
      <c r="L39" s="27">
        <f t="shared" si="1"/>
        <v>0</v>
      </c>
    </row>
    <row r="40" spans="1:12" ht="15.75" thickBot="1" x14ac:dyDescent="0.25">
      <c r="A40" s="946"/>
      <c r="B40" s="947"/>
      <c r="C40" s="353"/>
      <c r="D40" s="354"/>
      <c r="E40" s="355"/>
      <c r="F40" s="948"/>
      <c r="G40" s="949"/>
      <c r="H40" s="356"/>
      <c r="I40" s="356"/>
      <c r="J40" s="357"/>
      <c r="K40" s="346">
        <f t="shared" si="0"/>
        <v>0</v>
      </c>
      <c r="L40" s="27">
        <f t="shared" si="1"/>
        <v>0</v>
      </c>
    </row>
    <row r="41" spans="1:12" ht="15.75" thickBot="1" x14ac:dyDescent="0.25">
      <c r="A41" s="946"/>
      <c r="B41" s="947"/>
      <c r="C41" s="353"/>
      <c r="D41" s="354"/>
      <c r="E41" s="355"/>
      <c r="F41" s="948"/>
      <c r="G41" s="949"/>
      <c r="H41" s="356"/>
      <c r="I41" s="356"/>
      <c r="J41" s="357"/>
      <c r="K41" s="346">
        <f t="shared" si="0"/>
        <v>0</v>
      </c>
      <c r="L41" s="27">
        <f t="shared" si="1"/>
        <v>0</v>
      </c>
    </row>
    <row r="42" spans="1:12" ht="15.75" thickBot="1" x14ac:dyDescent="0.25">
      <c r="A42" s="946"/>
      <c r="B42" s="947"/>
      <c r="C42" s="353"/>
      <c r="D42" s="354"/>
      <c r="E42" s="355"/>
      <c r="F42" s="948"/>
      <c r="G42" s="949"/>
      <c r="H42" s="356"/>
      <c r="I42" s="356"/>
      <c r="J42" s="357"/>
      <c r="K42" s="346">
        <f t="shared" si="0"/>
        <v>0</v>
      </c>
      <c r="L42" s="27">
        <f t="shared" si="1"/>
        <v>0</v>
      </c>
    </row>
    <row r="43" spans="1:12" ht="15.75" thickBot="1" x14ac:dyDescent="0.25">
      <c r="A43" s="946"/>
      <c r="B43" s="947"/>
      <c r="C43" s="353"/>
      <c r="D43" s="354"/>
      <c r="E43" s="355"/>
      <c r="F43" s="948"/>
      <c r="G43" s="949"/>
      <c r="H43" s="356"/>
      <c r="I43" s="356"/>
      <c r="J43" s="357"/>
      <c r="K43" s="346">
        <f t="shared" si="0"/>
        <v>0</v>
      </c>
      <c r="L43" s="27">
        <f t="shared" si="1"/>
        <v>0</v>
      </c>
    </row>
    <row r="44" spans="1:12" ht="15.75" thickBot="1" x14ac:dyDescent="0.25">
      <c r="A44" s="946"/>
      <c r="B44" s="947"/>
      <c r="C44" s="353"/>
      <c r="D44" s="354"/>
      <c r="E44" s="355"/>
      <c r="F44" s="368"/>
      <c r="G44" s="369"/>
      <c r="H44" s="356"/>
      <c r="I44" s="356"/>
      <c r="J44" s="357"/>
      <c r="K44" s="346">
        <f t="shared" si="0"/>
        <v>0</v>
      </c>
      <c r="L44" s="27">
        <f t="shared" si="1"/>
        <v>0</v>
      </c>
    </row>
    <row r="45" spans="1:12" ht="15.75" thickBot="1" x14ac:dyDescent="0.25">
      <c r="A45" s="946"/>
      <c r="B45" s="947"/>
      <c r="C45" s="353"/>
      <c r="D45" s="354"/>
      <c r="E45" s="355"/>
      <c r="F45" s="948"/>
      <c r="G45" s="949"/>
      <c r="H45" s="356"/>
      <c r="I45" s="356"/>
      <c r="J45" s="357"/>
      <c r="K45" s="346">
        <f t="shared" si="0"/>
        <v>0</v>
      </c>
      <c r="L45" s="27">
        <f t="shared" si="1"/>
        <v>0</v>
      </c>
    </row>
    <row r="46" spans="1:12" ht="15.75" thickBot="1" x14ac:dyDescent="0.25">
      <c r="A46" s="946"/>
      <c r="B46" s="947"/>
      <c r="C46" s="353"/>
      <c r="D46" s="354"/>
      <c r="E46" s="355"/>
      <c r="F46" s="948"/>
      <c r="G46" s="949"/>
      <c r="H46" s="356"/>
      <c r="I46" s="356"/>
      <c r="J46" s="357"/>
      <c r="K46" s="346">
        <f t="shared" si="0"/>
        <v>0</v>
      </c>
      <c r="L46" s="27">
        <f t="shared" si="1"/>
        <v>0</v>
      </c>
    </row>
    <row r="47" spans="1:12" ht="15.75" thickBot="1" x14ac:dyDescent="0.25">
      <c r="A47" s="946"/>
      <c r="B47" s="947"/>
      <c r="C47" s="353"/>
      <c r="D47" s="354"/>
      <c r="E47" s="355"/>
      <c r="F47" s="948"/>
      <c r="G47" s="949"/>
      <c r="H47" s="356"/>
      <c r="I47" s="356"/>
      <c r="J47" s="357"/>
      <c r="K47" s="346">
        <f t="shared" si="0"/>
        <v>0</v>
      </c>
      <c r="L47" s="27">
        <f t="shared" si="1"/>
        <v>0</v>
      </c>
    </row>
    <row r="48" spans="1:12" ht="15.75" thickBot="1" x14ac:dyDescent="0.25">
      <c r="A48" s="946"/>
      <c r="B48" s="947"/>
      <c r="C48" s="353"/>
      <c r="D48" s="354"/>
      <c r="E48" s="355"/>
      <c r="F48" s="948"/>
      <c r="G48" s="949"/>
      <c r="H48" s="356"/>
      <c r="I48" s="356"/>
      <c r="J48" s="357"/>
      <c r="K48" s="346">
        <f t="shared" si="0"/>
        <v>0</v>
      </c>
      <c r="L48" s="27">
        <f t="shared" si="1"/>
        <v>0</v>
      </c>
    </row>
    <row r="49" spans="1:12" ht="15.75" thickBot="1" x14ac:dyDescent="0.25">
      <c r="A49" s="946"/>
      <c r="B49" s="947"/>
      <c r="C49" s="353"/>
      <c r="D49" s="354"/>
      <c r="E49" s="355"/>
      <c r="F49" s="948"/>
      <c r="G49" s="949"/>
      <c r="H49" s="356"/>
      <c r="I49" s="356"/>
      <c r="J49" s="357"/>
      <c r="K49" s="346">
        <f t="shared" si="0"/>
        <v>0</v>
      </c>
      <c r="L49" s="27">
        <f t="shared" si="1"/>
        <v>0</v>
      </c>
    </row>
    <row r="50" spans="1:12" ht="15.75" thickBot="1" x14ac:dyDescent="0.25">
      <c r="A50" s="946"/>
      <c r="B50" s="947"/>
      <c r="C50" s="353"/>
      <c r="D50" s="354"/>
      <c r="E50" s="355"/>
      <c r="F50" s="948"/>
      <c r="G50" s="949"/>
      <c r="H50" s="356"/>
      <c r="I50" s="356"/>
      <c r="J50" s="357"/>
      <c r="K50" s="346">
        <f t="shared" si="0"/>
        <v>0</v>
      </c>
      <c r="L50" s="27">
        <f t="shared" si="1"/>
        <v>0</v>
      </c>
    </row>
    <row r="51" spans="1:12" ht="15.75" thickBot="1" x14ac:dyDescent="0.25">
      <c r="A51" s="946"/>
      <c r="B51" s="947"/>
      <c r="C51" s="353"/>
      <c r="D51" s="354"/>
      <c r="E51" s="355"/>
      <c r="F51" s="948"/>
      <c r="G51" s="949"/>
      <c r="H51" s="356"/>
      <c r="I51" s="356"/>
      <c r="J51" s="357"/>
      <c r="K51" s="346">
        <f t="shared" si="0"/>
        <v>0</v>
      </c>
      <c r="L51" s="27">
        <f t="shared" si="1"/>
        <v>0</v>
      </c>
    </row>
    <row r="52" spans="1:12" ht="15.75" thickBot="1" x14ac:dyDescent="0.25">
      <c r="A52" s="952"/>
      <c r="B52" s="953"/>
      <c r="C52" s="370"/>
      <c r="D52" s="371"/>
      <c r="E52" s="372"/>
      <c r="F52" s="954"/>
      <c r="G52" s="955"/>
      <c r="H52" s="373"/>
      <c r="I52" s="373"/>
      <c r="J52" s="374"/>
      <c r="K52" s="497">
        <f t="shared" si="0"/>
        <v>0</v>
      </c>
      <c r="L52" s="498">
        <f t="shared" si="1"/>
        <v>0</v>
      </c>
    </row>
    <row r="53" spans="1:12" ht="14.45" customHeight="1" thickTop="1" x14ac:dyDescent="0.2">
      <c r="J53" s="375" t="s">
        <v>11</v>
      </c>
      <c r="K53" s="499">
        <f>SUM(K12:K52)</f>
        <v>0</v>
      </c>
      <c r="L53" s="500">
        <f>SUM(L12:L52)</f>
        <v>0</v>
      </c>
    </row>
    <row r="54" spans="1:12" ht="4.9000000000000004" hidden="1" customHeight="1" x14ac:dyDescent="0.2">
      <c r="K54" s="501"/>
      <c r="L54" s="502"/>
    </row>
    <row r="55" spans="1:12" ht="14.45" customHeight="1" thickBot="1" x14ac:dyDescent="0.25">
      <c r="J55" s="376" t="s">
        <v>55</v>
      </c>
      <c r="K55" s="503"/>
      <c r="L55" s="504">
        <f>L53*1.11</f>
        <v>0</v>
      </c>
    </row>
    <row r="57" spans="1:12" x14ac:dyDescent="0.2">
      <c r="A57" s="244"/>
      <c r="B57" s="244"/>
      <c r="C57" s="244"/>
      <c r="D57" s="244"/>
      <c r="E57" s="244"/>
      <c r="F57" s="244"/>
      <c r="G57" s="244"/>
      <c r="H57" s="244"/>
      <c r="I57" s="244"/>
      <c r="J57" s="244"/>
      <c r="K57" s="244"/>
      <c r="L57" s="244"/>
    </row>
    <row r="58" spans="1:12" x14ac:dyDescent="0.2">
      <c r="A58" s="244"/>
      <c r="B58" s="244"/>
      <c r="C58" s="244"/>
      <c r="D58" s="244"/>
      <c r="E58" s="244"/>
      <c r="F58" s="244"/>
      <c r="G58" s="244"/>
      <c r="H58" s="244"/>
      <c r="I58" s="244"/>
      <c r="J58" s="244"/>
      <c r="K58" s="244"/>
      <c r="L58" s="244"/>
    </row>
    <row r="59" spans="1:12" x14ac:dyDescent="0.2">
      <c r="A59" s="244"/>
      <c r="B59" s="244"/>
      <c r="C59" s="244"/>
      <c r="D59" s="244"/>
      <c r="E59" s="244"/>
      <c r="F59" s="244"/>
      <c r="G59" s="244"/>
      <c r="H59" s="244"/>
      <c r="I59" s="244"/>
      <c r="J59" s="244"/>
      <c r="K59" s="244"/>
      <c r="L59" s="244"/>
    </row>
    <row r="60" spans="1:12" x14ac:dyDescent="0.2">
      <c r="A60" s="244"/>
      <c r="B60" s="244"/>
      <c r="C60" s="244"/>
      <c r="D60" s="244"/>
      <c r="E60" s="244"/>
      <c r="F60" s="244"/>
      <c r="G60" s="244"/>
      <c r="H60" s="244"/>
      <c r="I60" s="244"/>
      <c r="J60" s="244"/>
      <c r="K60" s="244"/>
      <c r="L60" s="244"/>
    </row>
    <row r="61" spans="1:12" x14ac:dyDescent="0.2">
      <c r="A61" s="244"/>
      <c r="B61" s="244"/>
      <c r="C61" s="244"/>
      <c r="D61" s="244"/>
      <c r="E61" s="244"/>
      <c r="F61" s="244"/>
      <c r="G61" s="244"/>
      <c r="H61" s="244"/>
      <c r="I61" s="244"/>
      <c r="J61" s="244"/>
      <c r="K61" s="244"/>
      <c r="L61" s="244"/>
    </row>
    <row r="62" spans="1:12" x14ac:dyDescent="0.2">
      <c r="A62" s="244"/>
      <c r="B62" s="244"/>
      <c r="C62" s="244"/>
      <c r="D62" s="244"/>
      <c r="E62" s="244"/>
      <c r="F62" s="244"/>
      <c r="G62" s="244"/>
      <c r="H62" s="244"/>
      <c r="I62" s="244"/>
      <c r="J62" s="244"/>
      <c r="K62" s="244"/>
      <c r="L62" s="244"/>
    </row>
    <row r="63" spans="1:12" x14ac:dyDescent="0.2">
      <c r="A63" s="244"/>
      <c r="B63" s="244"/>
      <c r="C63" s="244"/>
      <c r="D63" s="244"/>
      <c r="E63" s="244"/>
      <c r="F63" s="244"/>
      <c r="G63" s="244"/>
      <c r="H63" s="244"/>
      <c r="I63" s="244"/>
      <c r="J63" s="244"/>
      <c r="K63" s="244"/>
      <c r="L63" s="244"/>
    </row>
    <row r="64" spans="1:12" x14ac:dyDescent="0.2">
      <c r="A64" s="244"/>
      <c r="B64" s="244"/>
      <c r="C64" s="244"/>
      <c r="D64" s="244"/>
      <c r="E64" s="244"/>
      <c r="F64" s="244"/>
      <c r="G64" s="244"/>
      <c r="H64" s="244"/>
      <c r="I64" s="244"/>
      <c r="J64" s="244"/>
      <c r="K64" s="244"/>
      <c r="L64" s="244"/>
    </row>
    <row r="65" spans="1:12" x14ac:dyDescent="0.2">
      <c r="A65" s="244"/>
      <c r="B65" s="244"/>
      <c r="C65" s="244"/>
      <c r="D65" s="244"/>
      <c r="E65" s="244"/>
      <c r="F65" s="244"/>
      <c r="G65" s="244"/>
      <c r="H65" s="244"/>
      <c r="I65" s="244"/>
      <c r="J65" s="244"/>
      <c r="K65" s="244"/>
      <c r="L65" s="244"/>
    </row>
    <row r="66" spans="1:12" x14ac:dyDescent="0.2">
      <c r="A66" s="244"/>
      <c r="B66" s="244"/>
      <c r="C66" s="244"/>
      <c r="D66" s="244"/>
      <c r="E66" s="244"/>
      <c r="F66" s="244"/>
      <c r="G66" s="244"/>
      <c r="H66" s="244"/>
      <c r="I66" s="244"/>
      <c r="J66" s="244"/>
      <c r="K66" s="244"/>
      <c r="L66" s="244"/>
    </row>
    <row r="67" spans="1:12" x14ac:dyDescent="0.2">
      <c r="A67" s="244"/>
      <c r="B67" s="244"/>
      <c r="C67" s="244"/>
      <c r="D67" s="244"/>
      <c r="E67" s="244"/>
      <c r="F67" s="244"/>
      <c r="G67" s="244"/>
      <c r="H67" s="244"/>
      <c r="I67" s="244"/>
      <c r="J67" s="244"/>
      <c r="K67" s="244"/>
      <c r="L67" s="244"/>
    </row>
    <row r="68" spans="1:12" x14ac:dyDescent="0.2">
      <c r="A68" s="244"/>
      <c r="B68" s="244"/>
      <c r="C68" s="244"/>
      <c r="D68" s="244"/>
      <c r="E68" s="244"/>
      <c r="F68" s="244"/>
      <c r="G68" s="244"/>
      <c r="H68" s="244"/>
      <c r="I68" s="244"/>
      <c r="J68" s="244"/>
      <c r="K68" s="244"/>
      <c r="L68" s="244"/>
    </row>
    <row r="69" spans="1:12" x14ac:dyDescent="0.2">
      <c r="A69" s="244"/>
      <c r="B69" s="244"/>
      <c r="C69" s="244"/>
      <c r="D69" s="244"/>
      <c r="E69" s="244"/>
      <c r="F69" s="244"/>
      <c r="G69" s="244"/>
      <c r="H69" s="244"/>
      <c r="I69" s="244"/>
      <c r="J69" s="244"/>
      <c r="K69" s="244"/>
      <c r="L69" s="244"/>
    </row>
    <row r="70" spans="1:12" x14ac:dyDescent="0.2">
      <c r="A70" s="244"/>
      <c r="B70" s="244"/>
      <c r="C70" s="244"/>
      <c r="D70" s="244"/>
      <c r="E70" s="244"/>
      <c r="F70" s="244"/>
      <c r="G70" s="244"/>
      <c r="H70" s="244"/>
      <c r="I70" s="244"/>
      <c r="J70" s="244"/>
      <c r="K70" s="244"/>
      <c r="L70" s="244"/>
    </row>
    <row r="71" spans="1:12" x14ac:dyDescent="0.2">
      <c r="A71" s="244"/>
      <c r="B71" s="244"/>
      <c r="C71" s="244"/>
      <c r="D71" s="244"/>
      <c r="E71" s="244"/>
      <c r="F71" s="244"/>
      <c r="G71" s="244"/>
      <c r="H71" s="244"/>
      <c r="I71" s="244"/>
      <c r="J71" s="244"/>
      <c r="K71" s="244"/>
      <c r="L71" s="244"/>
    </row>
    <row r="72" spans="1:12" x14ac:dyDescent="0.2">
      <c r="A72" s="244"/>
      <c r="B72" s="244"/>
      <c r="C72" s="244"/>
      <c r="D72" s="244"/>
      <c r="E72" s="244"/>
      <c r="F72" s="244"/>
      <c r="G72" s="244"/>
      <c r="H72" s="244"/>
      <c r="I72" s="244"/>
      <c r="J72" s="244"/>
      <c r="K72" s="244"/>
      <c r="L72" s="244"/>
    </row>
    <row r="73" spans="1:12" x14ac:dyDescent="0.2">
      <c r="A73" s="244"/>
      <c r="B73" s="244"/>
      <c r="C73" s="244"/>
      <c r="D73" s="244"/>
      <c r="E73" s="244"/>
      <c r="F73" s="244"/>
      <c r="G73" s="244"/>
      <c r="H73" s="244"/>
      <c r="I73" s="244"/>
      <c r="J73" s="244"/>
      <c r="K73" s="244"/>
      <c r="L73" s="244"/>
    </row>
    <row r="74" spans="1:12" x14ac:dyDescent="0.2">
      <c r="A74" s="244"/>
      <c r="B74" s="244"/>
      <c r="C74" s="244"/>
      <c r="D74" s="244"/>
      <c r="E74" s="244"/>
      <c r="F74" s="244"/>
      <c r="G74" s="244"/>
      <c r="H74" s="244"/>
      <c r="I74" s="244"/>
      <c r="J74" s="244"/>
      <c r="K74" s="244"/>
      <c r="L74" s="244"/>
    </row>
    <row r="75" spans="1:12" x14ac:dyDescent="0.2">
      <c r="A75" s="244"/>
      <c r="B75" s="244"/>
      <c r="C75" s="244"/>
      <c r="D75" s="244"/>
      <c r="E75" s="244"/>
      <c r="F75" s="244"/>
      <c r="G75" s="244"/>
      <c r="H75" s="244"/>
      <c r="I75" s="244"/>
      <c r="J75" s="244"/>
      <c r="K75" s="244"/>
      <c r="L75" s="244"/>
    </row>
    <row r="76" spans="1:12" x14ac:dyDescent="0.2">
      <c r="A76" s="244"/>
      <c r="B76" s="244"/>
      <c r="C76" s="244"/>
      <c r="D76" s="244"/>
      <c r="E76" s="244"/>
      <c r="F76" s="244"/>
      <c r="G76" s="244"/>
      <c r="H76" s="244"/>
      <c r="I76" s="244"/>
      <c r="J76" s="244"/>
      <c r="K76" s="244"/>
      <c r="L76" s="244"/>
    </row>
    <row r="77" spans="1:12" x14ac:dyDescent="0.2">
      <c r="A77" s="244"/>
      <c r="B77" s="244"/>
      <c r="C77" s="244"/>
      <c r="D77" s="244"/>
      <c r="E77" s="244"/>
      <c r="F77" s="244"/>
      <c r="G77" s="244"/>
      <c r="H77" s="244"/>
      <c r="I77" s="244"/>
      <c r="J77" s="244"/>
      <c r="K77" s="244"/>
      <c r="L77" s="244"/>
    </row>
    <row r="78" spans="1:12" x14ac:dyDescent="0.2">
      <c r="A78" s="244"/>
      <c r="B78" s="244"/>
      <c r="C78" s="244"/>
      <c r="D78" s="244"/>
      <c r="E78" s="244"/>
      <c r="F78" s="244"/>
      <c r="G78" s="244"/>
      <c r="H78" s="244"/>
      <c r="I78" s="244"/>
      <c r="J78" s="244"/>
      <c r="K78" s="244"/>
      <c r="L78" s="244"/>
    </row>
    <row r="79" spans="1:12" x14ac:dyDescent="0.2">
      <c r="A79" s="244"/>
      <c r="B79" s="244"/>
      <c r="C79" s="244"/>
      <c r="D79" s="244"/>
      <c r="E79" s="244"/>
      <c r="F79" s="244"/>
      <c r="G79" s="244"/>
      <c r="H79" s="244"/>
      <c r="I79" s="244"/>
      <c r="J79" s="244"/>
      <c r="K79" s="244"/>
      <c r="L79" s="244"/>
    </row>
    <row r="80" spans="1:12" x14ac:dyDescent="0.2">
      <c r="A80" s="244"/>
      <c r="B80" s="244"/>
      <c r="C80" s="244"/>
      <c r="D80" s="244"/>
      <c r="E80" s="244"/>
      <c r="F80" s="244"/>
      <c r="G80" s="244"/>
      <c r="H80" s="244"/>
      <c r="I80" s="244"/>
      <c r="J80" s="244"/>
      <c r="K80" s="244"/>
      <c r="L80" s="244"/>
    </row>
    <row r="81" spans="1:12" x14ac:dyDescent="0.2">
      <c r="A81" s="244"/>
      <c r="B81" s="244"/>
      <c r="C81" s="244"/>
      <c r="D81" s="244"/>
      <c r="E81" s="244"/>
      <c r="F81" s="244"/>
      <c r="G81" s="244"/>
      <c r="H81" s="244"/>
      <c r="I81" s="244"/>
      <c r="J81" s="244"/>
      <c r="K81" s="244"/>
      <c r="L81" s="244"/>
    </row>
    <row r="82" spans="1:12" x14ac:dyDescent="0.2">
      <c r="A82" s="244"/>
      <c r="B82" s="244"/>
      <c r="C82" s="244"/>
      <c r="D82" s="244"/>
      <c r="E82" s="244"/>
      <c r="F82" s="244"/>
      <c r="G82" s="244"/>
      <c r="H82" s="244"/>
      <c r="I82" s="244"/>
      <c r="J82" s="244"/>
      <c r="K82" s="244"/>
      <c r="L82" s="244"/>
    </row>
    <row r="83" spans="1:12" x14ac:dyDescent="0.2">
      <c r="A83" s="244"/>
      <c r="B83" s="244"/>
      <c r="C83" s="244"/>
      <c r="D83" s="244"/>
      <c r="E83" s="244"/>
      <c r="F83" s="244"/>
      <c r="G83" s="244"/>
      <c r="H83" s="244"/>
      <c r="I83" s="244"/>
      <c r="J83" s="244"/>
      <c r="K83" s="244"/>
      <c r="L83" s="244"/>
    </row>
    <row r="84" spans="1:12" x14ac:dyDescent="0.2">
      <c r="A84" s="244"/>
      <c r="B84" s="244"/>
      <c r="C84" s="244"/>
      <c r="D84" s="244"/>
      <c r="E84" s="244"/>
      <c r="F84" s="244"/>
      <c r="G84" s="244"/>
      <c r="H84" s="244"/>
      <c r="I84" s="244"/>
      <c r="J84" s="244"/>
      <c r="K84" s="244"/>
      <c r="L84" s="244"/>
    </row>
  </sheetData>
  <sheetProtection selectLockedCells="1"/>
  <mergeCells count="92">
    <mergeCell ref="A50:B50"/>
    <mergeCell ref="F50:G50"/>
    <mergeCell ref="A51:B51"/>
    <mergeCell ref="F51:G51"/>
    <mergeCell ref="A52:B52"/>
    <mergeCell ref="F52:G52"/>
    <mergeCell ref="A47:B47"/>
    <mergeCell ref="F47:G47"/>
    <mergeCell ref="A48:B48"/>
    <mergeCell ref="F48:G48"/>
    <mergeCell ref="A49:B49"/>
    <mergeCell ref="F49:G49"/>
    <mergeCell ref="A46:B46"/>
    <mergeCell ref="F46:G46"/>
    <mergeCell ref="A40:B40"/>
    <mergeCell ref="F40:G40"/>
    <mergeCell ref="A41:B41"/>
    <mergeCell ref="F41:G41"/>
    <mergeCell ref="A42:B42"/>
    <mergeCell ref="F42:G42"/>
    <mergeCell ref="A43:B43"/>
    <mergeCell ref="F43:G43"/>
    <mergeCell ref="A44:B44"/>
    <mergeCell ref="A45:B45"/>
    <mergeCell ref="F45:G45"/>
    <mergeCell ref="A39:B39"/>
    <mergeCell ref="F39:G39"/>
    <mergeCell ref="A32:B32"/>
    <mergeCell ref="F32:G32"/>
    <mergeCell ref="A33:B33"/>
    <mergeCell ref="F33:G33"/>
    <mergeCell ref="A34:B34"/>
    <mergeCell ref="F34:G34"/>
    <mergeCell ref="A35:B35"/>
    <mergeCell ref="F35:G35"/>
    <mergeCell ref="A36:B36"/>
    <mergeCell ref="F36:G36"/>
    <mergeCell ref="A38:B38"/>
    <mergeCell ref="A29:B29"/>
    <mergeCell ref="F29:G29"/>
    <mergeCell ref="A30:B30"/>
    <mergeCell ref="F30:G30"/>
    <mergeCell ref="A31:B31"/>
    <mergeCell ref="F31:G31"/>
    <mergeCell ref="A25:B25"/>
    <mergeCell ref="F25:G25"/>
    <mergeCell ref="A27:B27"/>
    <mergeCell ref="F27:G27"/>
    <mergeCell ref="A28:B28"/>
    <mergeCell ref="F28:G28"/>
    <mergeCell ref="A22:B22"/>
    <mergeCell ref="F22:G22"/>
    <mergeCell ref="A23:B23"/>
    <mergeCell ref="F23:G23"/>
    <mergeCell ref="A24:B24"/>
    <mergeCell ref="F24:G24"/>
    <mergeCell ref="A19:B19"/>
    <mergeCell ref="F19:G19"/>
    <mergeCell ref="A20:B20"/>
    <mergeCell ref="F20:G20"/>
    <mergeCell ref="A21:B21"/>
    <mergeCell ref="F21:G21"/>
    <mergeCell ref="A16:B16"/>
    <mergeCell ref="F16:G16"/>
    <mergeCell ref="A17:B17"/>
    <mergeCell ref="F17:G17"/>
    <mergeCell ref="A18:B18"/>
    <mergeCell ref="F18:G18"/>
    <mergeCell ref="A13:B13"/>
    <mergeCell ref="F13:G13"/>
    <mergeCell ref="A14:B14"/>
    <mergeCell ref="F14:G14"/>
    <mergeCell ref="A15:B15"/>
    <mergeCell ref="F15:G15"/>
    <mergeCell ref="I10:I11"/>
    <mergeCell ref="J10:J11"/>
    <mergeCell ref="K10:K11"/>
    <mergeCell ref="L10:L11"/>
    <mergeCell ref="A12:B12"/>
    <mergeCell ref="F12:G12"/>
    <mergeCell ref="A10:B11"/>
    <mergeCell ref="C10:C11"/>
    <mergeCell ref="D10:D11"/>
    <mergeCell ref="E10:E11"/>
    <mergeCell ref="F10:G11"/>
    <mergeCell ref="H10:H11"/>
    <mergeCell ref="A9:L9"/>
    <mergeCell ref="A2:L2"/>
    <mergeCell ref="A3:L3"/>
    <mergeCell ref="A4:L4"/>
    <mergeCell ref="A5:L5"/>
    <mergeCell ref="C7:L7"/>
  </mergeCells>
  <pageMargins left="0.25" right="0.25" top="0.25" bottom="0.25" header="0.5" footer="0.5"/>
  <pageSetup scale="9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pageSetUpPr fitToPage="1"/>
  </sheetPr>
  <dimension ref="A1:S88"/>
  <sheetViews>
    <sheetView showGridLines="0" view="pageBreakPreview" topLeftCell="A34" zoomScaleNormal="100" zoomScaleSheetLayoutView="100" workbookViewId="0">
      <selection activeCell="L58" sqref="L58"/>
    </sheetView>
  </sheetViews>
  <sheetFormatPr defaultColWidth="9.140625" defaultRowHeight="12.75" x14ac:dyDescent="0.2"/>
  <cols>
    <col min="1" max="1" width="9.140625" style="18"/>
    <col min="2" max="2" width="8.85546875" style="18" customWidth="1"/>
    <col min="3" max="3" width="11.42578125" style="18" customWidth="1"/>
    <col min="4" max="7" width="10.85546875" style="18" customWidth="1"/>
    <col min="8" max="8" width="10.28515625" style="18" customWidth="1"/>
    <col min="9" max="9" width="7.85546875" style="18" customWidth="1"/>
    <col min="10" max="10" width="11" style="18" customWidth="1"/>
    <col min="11" max="11" width="9.140625" style="18"/>
    <col min="12" max="12" width="11.7109375" style="18" customWidth="1"/>
    <col min="13" max="16384" width="9.140625" style="18"/>
  </cols>
  <sheetData>
    <row r="1" spans="1:19" x14ac:dyDescent="0.2">
      <c r="A1" s="270"/>
      <c r="B1" s="270"/>
      <c r="C1" s="270"/>
      <c r="D1" s="270"/>
      <c r="E1" s="270"/>
      <c r="F1" s="270"/>
      <c r="G1" s="270"/>
      <c r="H1" s="270"/>
      <c r="I1" s="270"/>
      <c r="J1" s="271" t="s">
        <v>1</v>
      </c>
      <c r="K1" s="957" t="str">
        <f>'[2]Application Cover'!B38</f>
        <v/>
      </c>
      <c r="L1" s="958"/>
      <c r="M1" s="244"/>
      <c r="N1" s="244"/>
      <c r="O1" s="244"/>
      <c r="P1" s="244"/>
      <c r="Q1" s="244"/>
      <c r="R1" s="244"/>
      <c r="S1" s="244"/>
    </row>
    <row r="2" spans="1:19" ht="18" customHeight="1" x14ac:dyDescent="0.25">
      <c r="A2" s="959" t="str">
        <f>'[2]Application Cover'!A4:J4</f>
        <v>New Construction Lighting</v>
      </c>
      <c r="B2" s="959"/>
      <c r="C2" s="959"/>
      <c r="D2" s="959"/>
      <c r="E2" s="959"/>
      <c r="F2" s="959"/>
      <c r="G2" s="959"/>
      <c r="H2" s="959"/>
      <c r="I2" s="959"/>
      <c r="J2" s="959"/>
      <c r="K2" s="959"/>
      <c r="L2" s="960"/>
      <c r="M2" s="244"/>
      <c r="N2" s="244"/>
      <c r="O2" s="244"/>
      <c r="P2" s="244"/>
      <c r="Q2" s="244"/>
      <c r="R2" s="244"/>
      <c r="S2" s="244"/>
    </row>
    <row r="3" spans="1:19" ht="18" customHeight="1" x14ac:dyDescent="0.25">
      <c r="A3" s="961" t="str">
        <f>'[2]Application Cover'!A5:J5</f>
        <v>2016 Rebate Application</v>
      </c>
      <c r="B3" s="961"/>
      <c r="C3" s="961"/>
      <c r="D3" s="961"/>
      <c r="E3" s="961"/>
      <c r="F3" s="961"/>
      <c r="G3" s="961"/>
      <c r="H3" s="961"/>
      <c r="I3" s="961"/>
      <c r="J3" s="961"/>
      <c r="K3" s="961"/>
      <c r="L3" s="962"/>
      <c r="M3" s="244"/>
      <c r="N3" s="244"/>
      <c r="O3" s="244"/>
      <c r="P3" s="244"/>
      <c r="Q3" s="244"/>
      <c r="R3" s="244"/>
      <c r="S3" s="244"/>
    </row>
    <row r="4" spans="1:19" ht="18" customHeight="1" x14ac:dyDescent="0.25">
      <c r="A4" s="963" t="str">
        <f>'[2]Application Cover'!A6:J6</f>
        <v>(COOPERATIVE), Address, Phone</v>
      </c>
      <c r="B4" s="963"/>
      <c r="C4" s="963"/>
      <c r="D4" s="963"/>
      <c r="E4" s="963"/>
      <c r="F4" s="963"/>
      <c r="G4" s="963"/>
      <c r="H4" s="963"/>
      <c r="I4" s="963"/>
      <c r="J4" s="963"/>
      <c r="K4" s="963"/>
      <c r="L4" s="964"/>
      <c r="M4" s="244"/>
      <c r="N4" s="244"/>
      <c r="O4" s="244"/>
      <c r="P4" s="244"/>
      <c r="Q4" s="244"/>
      <c r="R4" s="244"/>
      <c r="S4" s="244"/>
    </row>
    <row r="5" spans="1:19" x14ac:dyDescent="0.2">
      <c r="A5" s="965"/>
      <c r="B5" s="965"/>
      <c r="C5" s="965"/>
      <c r="D5" s="965"/>
      <c r="E5" s="965"/>
      <c r="F5" s="965"/>
      <c r="G5" s="965"/>
      <c r="H5" s="965"/>
      <c r="I5" s="965"/>
      <c r="J5" s="965"/>
      <c r="K5" s="965"/>
      <c r="L5" s="966"/>
      <c r="M5" s="244"/>
      <c r="N5" s="244"/>
      <c r="O5" s="244"/>
      <c r="P5" s="244"/>
      <c r="Q5" s="244"/>
      <c r="R5" s="244"/>
      <c r="S5" s="244"/>
    </row>
    <row r="6" spans="1:19" s="189" customFormat="1" x14ac:dyDescent="0.2">
      <c r="A6" s="272"/>
      <c r="B6" s="272"/>
      <c r="C6" s="272"/>
      <c r="D6" s="272"/>
      <c r="E6" s="272"/>
      <c r="F6" s="272"/>
      <c r="G6" s="272"/>
      <c r="H6" s="272"/>
      <c r="I6" s="272"/>
      <c r="J6" s="272"/>
      <c r="K6" s="272"/>
      <c r="L6" s="273"/>
    </row>
    <row r="7" spans="1:19" x14ac:dyDescent="0.2">
      <c r="A7" s="274" t="s">
        <v>48</v>
      </c>
      <c r="B7" s="198"/>
      <c r="C7" s="752" t="str">
        <f>'[2]Application Cover'!C10</f>
        <v/>
      </c>
      <c r="D7" s="752"/>
      <c r="E7" s="752"/>
      <c r="F7" s="752"/>
      <c r="G7" s="752"/>
      <c r="H7" s="752"/>
      <c r="I7" s="752"/>
      <c r="J7" s="752"/>
      <c r="K7" s="752"/>
      <c r="L7" s="956"/>
      <c r="M7" s="244"/>
      <c r="N7" s="244"/>
      <c r="O7" s="244"/>
      <c r="P7" s="244"/>
      <c r="Q7" s="244"/>
      <c r="R7" s="244"/>
      <c r="S7" s="244"/>
    </row>
    <row r="8" spans="1:19" x14ac:dyDescent="0.2">
      <c r="A8" s="274"/>
      <c r="B8" s="198"/>
      <c r="C8" s="199"/>
      <c r="D8" s="199"/>
      <c r="E8" s="199"/>
      <c r="F8" s="199"/>
      <c r="G8" s="199"/>
      <c r="H8" s="199"/>
      <c r="I8" s="199"/>
      <c r="J8" s="199"/>
      <c r="K8" s="199"/>
      <c r="L8" s="275"/>
      <c r="M8" s="244"/>
      <c r="N8" s="244"/>
      <c r="O8" s="244"/>
      <c r="P8" s="244"/>
      <c r="Q8" s="244"/>
      <c r="R8" s="244"/>
      <c r="S8" s="244"/>
    </row>
    <row r="9" spans="1:19" ht="39" thickBot="1" x14ac:dyDescent="0.25">
      <c r="A9" s="967" t="s">
        <v>135</v>
      </c>
      <c r="B9" s="968"/>
      <c r="C9" s="968"/>
      <c r="D9" s="968"/>
      <c r="E9" s="968"/>
      <c r="F9" s="968"/>
      <c r="G9" s="969"/>
      <c r="H9" s="276" t="s">
        <v>3</v>
      </c>
      <c r="I9" s="277" t="s">
        <v>212</v>
      </c>
      <c r="J9" s="278" t="s">
        <v>31</v>
      </c>
      <c r="K9" s="279" t="s">
        <v>26</v>
      </c>
      <c r="L9" s="280" t="s">
        <v>213</v>
      </c>
      <c r="M9" s="244"/>
      <c r="N9" s="244"/>
      <c r="O9" s="244"/>
      <c r="P9" s="244"/>
      <c r="Q9" s="244"/>
      <c r="R9" s="244"/>
      <c r="S9" s="244"/>
    </row>
    <row r="10" spans="1:19" ht="13.5" customHeight="1" thickTop="1" x14ac:dyDescent="0.2">
      <c r="A10" s="970" t="s">
        <v>0</v>
      </c>
      <c r="B10" s="971"/>
      <c r="C10" s="281" t="s">
        <v>69</v>
      </c>
      <c r="D10" s="972" t="s">
        <v>70</v>
      </c>
      <c r="E10" s="972"/>
      <c r="F10" s="972"/>
      <c r="G10" s="972"/>
      <c r="H10" s="282">
        <f>'New Construction Data Input'!I12</f>
        <v>0</v>
      </c>
      <c r="I10" s="283">
        <v>2.3E-2</v>
      </c>
      <c r="J10" s="284">
        <f t="shared" ref="J10:J44" si="0">H10*I10</f>
        <v>0</v>
      </c>
      <c r="K10" s="285">
        <f>'New Construction Data Input'!K12</f>
        <v>0</v>
      </c>
      <c r="L10" s="286">
        <f t="shared" ref="L10:L24" si="1">J10*K10</f>
        <v>0</v>
      </c>
      <c r="M10" s="244"/>
      <c r="N10" s="244"/>
      <c r="O10" s="244"/>
      <c r="P10" s="244"/>
      <c r="Q10" s="244"/>
      <c r="R10" s="244"/>
      <c r="S10" s="244"/>
    </row>
    <row r="11" spans="1:19" ht="13.5" customHeight="1" x14ac:dyDescent="0.2">
      <c r="A11" s="970" t="s">
        <v>0</v>
      </c>
      <c r="B11" s="971"/>
      <c r="C11" s="287" t="s">
        <v>71</v>
      </c>
      <c r="D11" s="972"/>
      <c r="E11" s="972"/>
      <c r="F11" s="972"/>
      <c r="G11" s="972"/>
      <c r="H11" s="282">
        <f>'New Construction Data Input'!I13</f>
        <v>0</v>
      </c>
      <c r="I11" s="288">
        <v>3.5999999999999997E-2</v>
      </c>
      <c r="J11" s="289">
        <f t="shared" si="0"/>
        <v>0</v>
      </c>
      <c r="K11" s="285">
        <f>'New Construction Data Input'!K13</f>
        <v>0</v>
      </c>
      <c r="L11" s="286">
        <f t="shared" si="1"/>
        <v>0</v>
      </c>
      <c r="M11" s="244"/>
      <c r="N11" s="244"/>
      <c r="O11" s="244"/>
      <c r="P11" s="244"/>
      <c r="Q11" s="244"/>
      <c r="R11" s="244"/>
      <c r="S11" s="244"/>
    </row>
    <row r="12" spans="1:19" ht="13.5" customHeight="1" x14ac:dyDescent="0.2">
      <c r="A12" s="970" t="s">
        <v>0</v>
      </c>
      <c r="B12" s="970"/>
      <c r="C12" s="287" t="s">
        <v>72</v>
      </c>
      <c r="D12" s="972"/>
      <c r="E12" s="972"/>
      <c r="F12" s="972"/>
      <c r="G12" s="972"/>
      <c r="H12" s="282">
        <f>'New Construction Data Input'!I14</f>
        <v>0</v>
      </c>
      <c r="I12" s="288">
        <v>7.1999999999999995E-2</v>
      </c>
      <c r="J12" s="289">
        <f t="shared" si="0"/>
        <v>0</v>
      </c>
      <c r="K12" s="285">
        <f>'New Construction Data Input'!K14</f>
        <v>0</v>
      </c>
      <c r="L12" s="286">
        <f t="shared" si="1"/>
        <v>0</v>
      </c>
      <c r="M12" s="244"/>
      <c r="N12" s="244"/>
      <c r="O12" s="244"/>
      <c r="P12" s="244"/>
      <c r="Q12" s="244"/>
      <c r="R12" s="244"/>
      <c r="S12" s="244"/>
    </row>
    <row r="13" spans="1:19" ht="13.5" customHeight="1" x14ac:dyDescent="0.2">
      <c r="A13" s="970" t="s">
        <v>0</v>
      </c>
      <c r="B13" s="970"/>
      <c r="C13" s="287" t="s">
        <v>73</v>
      </c>
      <c r="D13" s="972"/>
      <c r="E13" s="972"/>
      <c r="F13" s="972"/>
      <c r="G13" s="972"/>
      <c r="H13" s="282">
        <f>'New Construction Data Input'!I15</f>
        <v>0</v>
      </c>
      <c r="I13" s="288">
        <v>0.11700000000000001</v>
      </c>
      <c r="J13" s="289">
        <f t="shared" si="0"/>
        <v>0</v>
      </c>
      <c r="K13" s="285">
        <f>'New Construction Data Input'!K15</f>
        <v>0</v>
      </c>
      <c r="L13" s="286">
        <f t="shared" si="1"/>
        <v>0</v>
      </c>
      <c r="M13" s="244"/>
      <c r="N13" s="244"/>
      <c r="O13" s="244"/>
      <c r="P13" s="244"/>
      <c r="Q13" s="244"/>
      <c r="R13" s="244"/>
      <c r="S13" s="244"/>
    </row>
    <row r="14" spans="1:19" ht="13.5" customHeight="1" x14ac:dyDescent="0.2">
      <c r="A14" s="970" t="s">
        <v>191</v>
      </c>
      <c r="B14" s="970"/>
      <c r="C14" s="287" t="s">
        <v>74</v>
      </c>
      <c r="D14" s="777" t="s">
        <v>75</v>
      </c>
      <c r="E14" s="777"/>
      <c r="F14" s="777"/>
      <c r="G14" s="777"/>
      <c r="H14" s="282">
        <f>'New Construction Data Input'!I16</f>
        <v>0</v>
      </c>
      <c r="I14" s="288">
        <v>1.6E-2</v>
      </c>
      <c r="J14" s="289">
        <f t="shared" si="0"/>
        <v>0</v>
      </c>
      <c r="K14" s="285">
        <f>'New Construction Data Input'!K16</f>
        <v>0</v>
      </c>
      <c r="L14" s="286">
        <f t="shared" si="1"/>
        <v>0</v>
      </c>
      <c r="M14" s="244"/>
      <c r="N14" s="244"/>
      <c r="O14" s="244"/>
      <c r="P14" s="244"/>
      <c r="Q14" s="244"/>
      <c r="R14" s="244"/>
      <c r="S14" s="244"/>
    </row>
    <row r="15" spans="1:19" ht="13.5" customHeight="1" x14ac:dyDescent="0.2">
      <c r="A15" s="970" t="s">
        <v>191</v>
      </c>
      <c r="B15" s="970"/>
      <c r="C15" s="287" t="s">
        <v>76</v>
      </c>
      <c r="D15" s="777" t="s">
        <v>75</v>
      </c>
      <c r="E15" s="777"/>
      <c r="F15" s="777"/>
      <c r="G15" s="777"/>
      <c r="H15" s="282">
        <f>'New Construction Data Input'!I17</f>
        <v>0</v>
      </c>
      <c r="I15" s="288">
        <v>3.5999999999999997E-2</v>
      </c>
      <c r="J15" s="289">
        <f t="shared" si="0"/>
        <v>0</v>
      </c>
      <c r="K15" s="285">
        <f>'New Construction Data Input'!K19</f>
        <v>0</v>
      </c>
      <c r="L15" s="286">
        <f t="shared" si="1"/>
        <v>0</v>
      </c>
      <c r="M15" s="244"/>
      <c r="N15" s="244"/>
      <c r="O15" s="244"/>
      <c r="P15" s="244"/>
      <c r="Q15" s="244"/>
      <c r="R15" s="244"/>
      <c r="S15" s="244"/>
    </row>
    <row r="16" spans="1:19" ht="13.5" customHeight="1" x14ac:dyDescent="0.2">
      <c r="A16" s="970" t="s">
        <v>78</v>
      </c>
      <c r="B16" s="970"/>
      <c r="C16" s="290" t="s">
        <v>87</v>
      </c>
      <c r="D16" s="777" t="s">
        <v>79</v>
      </c>
      <c r="E16" s="777"/>
      <c r="F16" s="777"/>
      <c r="G16" s="777"/>
      <c r="H16" s="282">
        <f>'New Construction Data Input'!I19</f>
        <v>0</v>
      </c>
      <c r="I16" s="288">
        <v>7.0000000000000007E-2</v>
      </c>
      <c r="J16" s="289">
        <f t="shared" si="0"/>
        <v>0</v>
      </c>
      <c r="K16" s="285">
        <f>'New Construction Data Input'!K19</f>
        <v>0</v>
      </c>
      <c r="L16" s="286">
        <f t="shared" si="1"/>
        <v>0</v>
      </c>
      <c r="M16" s="244"/>
      <c r="N16" s="244"/>
      <c r="O16" s="244"/>
      <c r="P16" s="244"/>
      <c r="Q16" s="244"/>
      <c r="R16" s="244"/>
      <c r="S16" s="244"/>
    </row>
    <row r="17" spans="1:19" ht="13.5" customHeight="1" x14ac:dyDescent="0.2">
      <c r="A17" s="970" t="s">
        <v>81</v>
      </c>
      <c r="B17" s="970"/>
      <c r="C17" s="287" t="s">
        <v>82</v>
      </c>
      <c r="D17" s="972" t="s">
        <v>214</v>
      </c>
      <c r="E17" s="972"/>
      <c r="F17" s="972"/>
      <c r="G17" s="972"/>
      <c r="H17" s="282">
        <f>'New Construction Data Input'!I24</f>
        <v>0</v>
      </c>
      <c r="I17" s="283">
        <v>0.09</v>
      </c>
      <c r="J17" s="284">
        <f t="shared" si="0"/>
        <v>0</v>
      </c>
      <c r="K17" s="285">
        <f>'New Construction Data Input'!K24</f>
        <v>0</v>
      </c>
      <c r="L17" s="286">
        <f t="shared" si="1"/>
        <v>0</v>
      </c>
      <c r="M17" s="244"/>
      <c r="N17" s="244"/>
      <c r="O17" s="244"/>
      <c r="P17" s="244"/>
      <c r="Q17" s="244"/>
      <c r="R17" s="244"/>
      <c r="S17" s="244"/>
    </row>
    <row r="18" spans="1:19" ht="13.5" customHeight="1" x14ac:dyDescent="0.2">
      <c r="A18" s="970" t="s">
        <v>81</v>
      </c>
      <c r="B18" s="970"/>
      <c r="C18" s="291" t="s">
        <v>83</v>
      </c>
      <c r="D18" s="972"/>
      <c r="E18" s="972"/>
      <c r="F18" s="972"/>
      <c r="G18" s="972"/>
      <c r="H18" s="282">
        <f>'New Construction Data Input'!I25</f>
        <v>0</v>
      </c>
      <c r="I18" s="288">
        <v>0.13300000000000001</v>
      </c>
      <c r="J18" s="289">
        <f t="shared" si="0"/>
        <v>0</v>
      </c>
      <c r="K18" s="285">
        <f>'New Construction Data Input'!K25</f>
        <v>0</v>
      </c>
      <c r="L18" s="286">
        <f t="shared" si="1"/>
        <v>0</v>
      </c>
      <c r="M18" s="244"/>
      <c r="N18" s="244"/>
      <c r="O18" s="244"/>
      <c r="P18" s="244"/>
      <c r="Q18" s="244"/>
      <c r="R18" s="244"/>
      <c r="S18" s="244"/>
    </row>
    <row r="19" spans="1:19" ht="13.5" customHeight="1" x14ac:dyDescent="0.2">
      <c r="A19" s="970" t="s">
        <v>81</v>
      </c>
      <c r="B19" s="970"/>
      <c r="C19" s="291" t="s">
        <v>84</v>
      </c>
      <c r="D19" s="972"/>
      <c r="E19" s="972"/>
      <c r="F19" s="972"/>
      <c r="G19" s="972"/>
      <c r="H19" s="282">
        <f>'New Construction Data Input'!I26</f>
        <v>0</v>
      </c>
      <c r="I19" s="288">
        <v>0.221</v>
      </c>
      <c r="J19" s="289">
        <f t="shared" si="0"/>
        <v>0</v>
      </c>
      <c r="K19" s="285">
        <f>'New Construction Data Input'!K26</f>
        <v>0</v>
      </c>
      <c r="L19" s="286">
        <f t="shared" si="1"/>
        <v>0</v>
      </c>
      <c r="M19" s="244"/>
      <c r="N19" s="244"/>
      <c r="O19" s="244"/>
      <c r="P19" s="244"/>
      <c r="Q19" s="244"/>
      <c r="R19" s="244"/>
      <c r="S19" s="244"/>
    </row>
    <row r="20" spans="1:19" ht="13.5" customHeight="1" x14ac:dyDescent="0.2">
      <c r="A20" s="970" t="s">
        <v>81</v>
      </c>
      <c r="B20" s="970"/>
      <c r="C20" s="292">
        <v>40</v>
      </c>
      <c r="D20" s="777" t="s">
        <v>215</v>
      </c>
      <c r="E20" s="777"/>
      <c r="F20" s="777"/>
      <c r="G20" s="777"/>
      <c r="H20" s="282">
        <f>'New Construction Data Input'!I29</f>
        <v>0</v>
      </c>
      <c r="I20" s="288">
        <v>0.122</v>
      </c>
      <c r="J20" s="289">
        <f t="shared" si="0"/>
        <v>0</v>
      </c>
      <c r="K20" s="285">
        <f>'New Construction Data Input'!K29</f>
        <v>0</v>
      </c>
      <c r="L20" s="286">
        <f t="shared" si="1"/>
        <v>0</v>
      </c>
      <c r="M20" s="244"/>
      <c r="N20" s="244"/>
      <c r="O20" s="244"/>
      <c r="P20" s="244"/>
      <c r="Q20" s="244"/>
      <c r="R20" s="244"/>
      <c r="S20" s="244"/>
    </row>
    <row r="21" spans="1:19" ht="13.5" customHeight="1" x14ac:dyDescent="0.2">
      <c r="A21" s="970" t="s">
        <v>81</v>
      </c>
      <c r="B21" s="970"/>
      <c r="C21" s="293" t="s">
        <v>216</v>
      </c>
      <c r="D21" s="777" t="s">
        <v>217</v>
      </c>
      <c r="E21" s="777"/>
      <c r="F21" s="777"/>
      <c r="G21" s="777"/>
      <c r="H21" s="282">
        <f>'New Construction Data Input'!I30</f>
        <v>0</v>
      </c>
      <c r="I21" s="288">
        <v>0.21</v>
      </c>
      <c r="J21" s="289">
        <f t="shared" si="0"/>
        <v>0</v>
      </c>
      <c r="K21" s="285">
        <f>'New Construction Data Input'!K30</f>
        <v>0</v>
      </c>
      <c r="L21" s="286">
        <f t="shared" si="1"/>
        <v>0</v>
      </c>
      <c r="M21" s="244"/>
      <c r="N21" s="244"/>
      <c r="O21" s="244"/>
      <c r="P21" s="244"/>
      <c r="Q21" s="244"/>
      <c r="R21" s="244"/>
      <c r="S21" s="244"/>
    </row>
    <row r="22" spans="1:19" ht="13.5" customHeight="1" x14ac:dyDescent="0.2">
      <c r="A22" s="970" t="s">
        <v>81</v>
      </c>
      <c r="B22" s="970"/>
      <c r="C22" s="293" t="s">
        <v>218</v>
      </c>
      <c r="D22" s="777" t="s">
        <v>219</v>
      </c>
      <c r="E22" s="777"/>
      <c r="F22" s="777"/>
      <c r="G22" s="777"/>
      <c r="H22" s="282">
        <f>'New Construction Data Input'!I31</f>
        <v>0</v>
      </c>
      <c r="I22" s="288">
        <v>0.35199999999999998</v>
      </c>
      <c r="J22" s="289">
        <f t="shared" si="0"/>
        <v>0</v>
      </c>
      <c r="K22" s="285">
        <f>'New Construction Data Input'!K31</f>
        <v>0</v>
      </c>
      <c r="L22" s="286">
        <f t="shared" si="1"/>
        <v>0</v>
      </c>
      <c r="M22" s="244"/>
      <c r="N22" s="244"/>
      <c r="O22" s="244"/>
      <c r="P22" s="244"/>
      <c r="Q22" s="244"/>
      <c r="R22" s="244"/>
      <c r="S22" s="244"/>
    </row>
    <row r="23" spans="1:19" ht="13.5" customHeight="1" x14ac:dyDescent="0.2">
      <c r="A23" s="970" t="s">
        <v>81</v>
      </c>
      <c r="B23" s="970"/>
      <c r="C23" s="294" t="s">
        <v>220</v>
      </c>
      <c r="D23" s="777" t="s">
        <v>219</v>
      </c>
      <c r="E23" s="777"/>
      <c r="F23" s="777"/>
      <c r="G23" s="777"/>
      <c r="H23" s="282">
        <f>'New Construction Data Input'!I32</f>
        <v>0</v>
      </c>
      <c r="I23" s="288">
        <v>0.56200000000000006</v>
      </c>
      <c r="J23" s="289">
        <f t="shared" si="0"/>
        <v>0</v>
      </c>
      <c r="K23" s="285">
        <f>'New Construction Data Input'!K32</f>
        <v>0</v>
      </c>
      <c r="L23" s="286">
        <f t="shared" si="1"/>
        <v>0</v>
      </c>
      <c r="M23" s="286"/>
      <c r="N23" s="244"/>
      <c r="O23" s="244"/>
      <c r="P23" s="244"/>
      <c r="Q23" s="244"/>
      <c r="R23" s="244"/>
      <c r="S23" s="244"/>
    </row>
    <row r="24" spans="1:19" ht="13.5" customHeight="1" thickBot="1" x14ac:dyDescent="0.25">
      <c r="A24" s="970" t="s">
        <v>81</v>
      </c>
      <c r="B24" s="970"/>
      <c r="C24" s="294" t="s">
        <v>221</v>
      </c>
      <c r="D24" s="777" t="s">
        <v>219</v>
      </c>
      <c r="E24" s="777"/>
      <c r="F24" s="777"/>
      <c r="G24" s="777"/>
      <c r="H24" s="282">
        <f>'New Construction Data Input'!I33</f>
        <v>0</v>
      </c>
      <c r="I24" s="288">
        <v>0.78700000000000003</v>
      </c>
      <c r="J24" s="289">
        <f t="shared" si="0"/>
        <v>0</v>
      </c>
      <c r="K24" s="285">
        <f>'New Construction Data Input'!K33</f>
        <v>0</v>
      </c>
      <c r="L24" s="286">
        <f t="shared" si="1"/>
        <v>0</v>
      </c>
      <c r="M24" s="295"/>
      <c r="N24" s="244"/>
      <c r="O24" s="244"/>
      <c r="P24" s="244"/>
      <c r="Q24" s="244"/>
      <c r="R24" s="244"/>
      <c r="S24" s="244"/>
    </row>
    <row r="25" spans="1:19" ht="13.5" thickTop="1" x14ac:dyDescent="0.2">
      <c r="A25" s="973" t="s">
        <v>136</v>
      </c>
      <c r="B25" s="974"/>
      <c r="C25" s="975"/>
      <c r="D25" s="790" t="s">
        <v>196</v>
      </c>
      <c r="E25" s="791"/>
      <c r="F25" s="979" t="s">
        <v>138</v>
      </c>
      <c r="G25" s="980"/>
      <c r="H25" s="296">
        <f>'New Construction Data Input'!I36</f>
        <v>0</v>
      </c>
      <c r="I25" s="297">
        <v>0.06</v>
      </c>
      <c r="J25" s="298">
        <f t="shared" si="0"/>
        <v>0</v>
      </c>
      <c r="K25" s="299">
        <f>'New Construction Data Input'!K36</f>
        <v>0</v>
      </c>
      <c r="L25" s="286">
        <f>J25*K25</f>
        <v>0</v>
      </c>
      <c r="M25" s="244"/>
      <c r="N25" s="244"/>
      <c r="O25" s="244"/>
      <c r="P25" s="244"/>
      <c r="Q25" s="244"/>
      <c r="R25" s="244"/>
      <c r="S25" s="244"/>
    </row>
    <row r="26" spans="1:19" ht="13.5" thickBot="1" x14ac:dyDescent="0.25">
      <c r="A26" s="976"/>
      <c r="B26" s="977"/>
      <c r="C26" s="978"/>
      <c r="D26" s="792"/>
      <c r="E26" s="793"/>
      <c r="F26" s="981" t="s">
        <v>139</v>
      </c>
      <c r="G26" s="982"/>
      <c r="H26" s="300">
        <f>'New Construction Data Input'!I37</f>
        <v>0</v>
      </c>
      <c r="I26" s="301">
        <v>4.4999999999999998E-2</v>
      </c>
      <c r="J26" s="302">
        <f t="shared" si="0"/>
        <v>0</v>
      </c>
      <c r="K26" s="303">
        <f>'New Construction Data Input'!K37</f>
        <v>0</v>
      </c>
      <c r="L26" s="286">
        <f t="shared" ref="L26:L51" si="2">J26*K26</f>
        <v>0</v>
      </c>
      <c r="M26" s="244"/>
      <c r="N26" s="244"/>
      <c r="O26" s="244"/>
      <c r="P26" s="244"/>
      <c r="Q26" s="244"/>
      <c r="R26" s="244"/>
      <c r="S26" s="244"/>
    </row>
    <row r="27" spans="1:19" ht="13.5" thickTop="1" x14ac:dyDescent="0.2">
      <c r="A27" s="973" t="s">
        <v>197</v>
      </c>
      <c r="B27" s="974"/>
      <c r="C27" s="975"/>
      <c r="D27" s="790" t="s">
        <v>137</v>
      </c>
      <c r="E27" s="791"/>
      <c r="F27" s="979" t="s">
        <v>138</v>
      </c>
      <c r="G27" s="980"/>
      <c r="H27" s="304">
        <f>'New Construction Data Input'!I38</f>
        <v>0</v>
      </c>
      <c r="I27" s="297">
        <v>5.8999999999999997E-2</v>
      </c>
      <c r="J27" s="298">
        <f t="shared" si="0"/>
        <v>0</v>
      </c>
      <c r="K27" s="299">
        <f>'New Construction Data Input'!K38</f>
        <v>0</v>
      </c>
      <c r="L27" s="286">
        <f t="shared" si="2"/>
        <v>0</v>
      </c>
      <c r="M27" s="244"/>
      <c r="N27" s="244"/>
      <c r="O27" s="244"/>
      <c r="P27" s="244"/>
      <c r="Q27" s="244"/>
      <c r="R27" s="244"/>
      <c r="S27" s="244"/>
    </row>
    <row r="28" spans="1:19" x14ac:dyDescent="0.2">
      <c r="A28" s="983"/>
      <c r="B28" s="984"/>
      <c r="C28" s="985"/>
      <c r="D28" s="800"/>
      <c r="E28" s="801"/>
      <c r="F28" s="986" t="s">
        <v>139</v>
      </c>
      <c r="G28" s="987"/>
      <c r="H28" s="305">
        <f>'New Construction Data Input'!I39</f>
        <v>0</v>
      </c>
      <c r="I28" s="306">
        <v>2.5999999999999999E-2</v>
      </c>
      <c r="J28" s="307">
        <f t="shared" si="0"/>
        <v>0</v>
      </c>
      <c r="K28" s="308">
        <f>'New Construction Data Input'!K39</f>
        <v>0</v>
      </c>
      <c r="L28" s="286">
        <f t="shared" si="2"/>
        <v>0</v>
      </c>
      <c r="M28" s="244"/>
      <c r="N28" s="244"/>
      <c r="O28" s="244"/>
      <c r="P28" s="244"/>
      <c r="Q28" s="244"/>
      <c r="R28" s="244"/>
      <c r="S28" s="244"/>
    </row>
    <row r="29" spans="1:19" x14ac:dyDescent="0.2">
      <c r="A29" s="983"/>
      <c r="B29" s="984"/>
      <c r="C29" s="985"/>
      <c r="D29" s="804" t="s">
        <v>198</v>
      </c>
      <c r="E29" s="805"/>
      <c r="F29" s="986" t="s">
        <v>142</v>
      </c>
      <c r="G29" s="987"/>
      <c r="H29" s="309">
        <f>'New Construction Data Input'!I40</f>
        <v>0</v>
      </c>
      <c r="I29" s="310">
        <v>6.4000000000000001E-2</v>
      </c>
      <c r="J29" s="307">
        <f t="shared" si="0"/>
        <v>0</v>
      </c>
      <c r="K29" s="308">
        <f>'New Construction Data Input'!K40</f>
        <v>0</v>
      </c>
      <c r="L29" s="286">
        <f t="shared" si="2"/>
        <v>0</v>
      </c>
      <c r="M29" s="244"/>
      <c r="N29" s="244"/>
      <c r="O29" s="244"/>
      <c r="P29" s="244"/>
      <c r="Q29" s="244"/>
      <c r="R29" s="244"/>
      <c r="S29" s="244"/>
    </row>
    <row r="30" spans="1:19" ht="13.5" thickBot="1" x14ac:dyDescent="0.25">
      <c r="A30" s="976"/>
      <c r="B30" s="977"/>
      <c r="C30" s="978"/>
      <c r="D30" s="792"/>
      <c r="E30" s="793"/>
      <c r="F30" s="981" t="s">
        <v>143</v>
      </c>
      <c r="G30" s="982"/>
      <c r="H30" s="311">
        <f>'New Construction Data Input'!I41</f>
        <v>0</v>
      </c>
      <c r="I30" s="301">
        <v>4.3999999999999997E-2</v>
      </c>
      <c r="J30" s="302">
        <f t="shared" si="0"/>
        <v>0</v>
      </c>
      <c r="K30" s="303">
        <f>'New Construction Data Input'!K41</f>
        <v>0</v>
      </c>
      <c r="L30" s="286">
        <f t="shared" si="2"/>
        <v>0</v>
      </c>
      <c r="M30" s="244"/>
      <c r="N30" s="244"/>
      <c r="O30" s="244"/>
      <c r="P30" s="244"/>
      <c r="Q30" s="244"/>
      <c r="R30" s="244"/>
      <c r="S30" s="244"/>
    </row>
    <row r="31" spans="1:19" ht="14.25" thickTop="1" thickBot="1" x14ac:dyDescent="0.25">
      <c r="A31" s="997" t="s">
        <v>145</v>
      </c>
      <c r="B31" s="998"/>
      <c r="C31" s="999"/>
      <c r="D31" s="806" t="s">
        <v>199</v>
      </c>
      <c r="E31" s="807"/>
      <c r="F31" s="806" t="s">
        <v>143</v>
      </c>
      <c r="G31" s="807"/>
      <c r="H31" s="312">
        <f>'New Construction Data Input'!I42</f>
        <v>0</v>
      </c>
      <c r="I31" s="313">
        <v>4.0000000000000001E-3</v>
      </c>
      <c r="J31" s="314">
        <f t="shared" si="0"/>
        <v>0</v>
      </c>
      <c r="K31" s="315">
        <f>'New Construction Data Input'!K42</f>
        <v>0</v>
      </c>
      <c r="L31" s="286">
        <f t="shared" si="2"/>
        <v>0</v>
      </c>
      <c r="M31" s="244"/>
      <c r="N31" s="244"/>
      <c r="O31" s="244"/>
      <c r="P31" s="244"/>
      <c r="Q31" s="244"/>
      <c r="R31" s="244"/>
      <c r="S31" s="244"/>
    </row>
    <row r="32" spans="1:19" ht="14.25" thickTop="1" thickBot="1" x14ac:dyDescent="0.25">
      <c r="A32" s="1000" t="s">
        <v>201</v>
      </c>
      <c r="B32" s="1000"/>
      <c r="C32" s="1000"/>
      <c r="D32" s="1001" t="s">
        <v>202</v>
      </c>
      <c r="E32" s="1001"/>
      <c r="F32" s="1001" t="s">
        <v>203</v>
      </c>
      <c r="G32" s="1002"/>
      <c r="H32" s="312">
        <f>'New Construction Data Input'!I46</f>
        <v>0</v>
      </c>
      <c r="I32" s="316">
        <v>0.2</v>
      </c>
      <c r="J32" s="314">
        <f t="shared" si="0"/>
        <v>0</v>
      </c>
      <c r="K32" s="315">
        <f>'New Construction Data Input'!K46</f>
        <v>0</v>
      </c>
      <c r="L32" s="286">
        <f t="shared" si="2"/>
        <v>0</v>
      </c>
      <c r="M32" s="244"/>
      <c r="N32" s="244"/>
      <c r="O32" s="244"/>
      <c r="P32" s="244"/>
      <c r="Q32" s="244"/>
      <c r="R32" s="244"/>
      <c r="S32" s="244"/>
    </row>
    <row r="33" spans="1:19" ht="13.5" thickTop="1" x14ac:dyDescent="0.2">
      <c r="A33" s="973" t="s">
        <v>204</v>
      </c>
      <c r="B33" s="1003"/>
      <c r="C33" s="1004"/>
      <c r="D33" s="979" t="s">
        <v>205</v>
      </c>
      <c r="E33" s="980"/>
      <c r="F33" s="979" t="s">
        <v>203</v>
      </c>
      <c r="G33" s="1008"/>
      <c r="H33" s="304">
        <f>'New Construction Data Input'!I47</f>
        <v>0</v>
      </c>
      <c r="I33" s="297">
        <v>0.1</v>
      </c>
      <c r="J33" s="298">
        <f t="shared" si="0"/>
        <v>0</v>
      </c>
      <c r="K33" s="299">
        <f>'New Construction Data Input'!K47</f>
        <v>0</v>
      </c>
      <c r="L33" s="286">
        <f t="shared" si="2"/>
        <v>0</v>
      </c>
      <c r="M33" s="244"/>
      <c r="N33" s="244"/>
      <c r="O33" s="244"/>
      <c r="P33" s="244"/>
      <c r="Q33" s="244"/>
      <c r="R33" s="244"/>
      <c r="S33" s="244"/>
    </row>
    <row r="34" spans="1:19" ht="13.5" thickBot="1" x14ac:dyDescent="0.25">
      <c r="A34" s="1005"/>
      <c r="B34" s="1006"/>
      <c r="C34" s="1007"/>
      <c r="D34" s="792" t="s">
        <v>196</v>
      </c>
      <c r="E34" s="793"/>
      <c r="F34" s="826" t="s">
        <v>206</v>
      </c>
      <c r="G34" s="792"/>
      <c r="H34" s="300">
        <f>'New Construction Data Input'!I48</f>
        <v>0</v>
      </c>
      <c r="I34" s="301">
        <v>0.125</v>
      </c>
      <c r="J34" s="302">
        <f t="shared" si="0"/>
        <v>0</v>
      </c>
      <c r="K34" s="303">
        <f>'New Construction Data Input'!K48</f>
        <v>0</v>
      </c>
      <c r="L34" s="286">
        <f t="shared" si="2"/>
        <v>0</v>
      </c>
      <c r="M34" s="244"/>
      <c r="N34" s="244"/>
      <c r="O34" s="244"/>
      <c r="P34" s="244"/>
      <c r="Q34" s="244"/>
      <c r="R34" s="244"/>
      <c r="S34" s="244"/>
    </row>
    <row r="35" spans="1:19" ht="13.5" thickTop="1" x14ac:dyDescent="0.2">
      <c r="A35" s="973" t="s">
        <v>222</v>
      </c>
      <c r="B35" s="974"/>
      <c r="C35" s="975"/>
      <c r="D35" s="988" t="s">
        <v>159</v>
      </c>
      <c r="E35" s="989"/>
      <c r="F35" s="989"/>
      <c r="G35" s="990"/>
      <c r="H35" s="304">
        <f>'New Construction Data Input'!I43</f>
        <v>0</v>
      </c>
      <c r="I35" s="297">
        <v>0.17399999999999999</v>
      </c>
      <c r="J35" s="298">
        <f t="shared" si="0"/>
        <v>0</v>
      </c>
      <c r="K35" s="299">
        <f>'New Construction Data Input'!K43</f>
        <v>0</v>
      </c>
      <c r="L35" s="286">
        <f t="shared" si="2"/>
        <v>0</v>
      </c>
      <c r="M35" s="244"/>
      <c r="N35" s="244"/>
      <c r="O35" s="244"/>
      <c r="P35" s="244"/>
      <c r="Q35" s="244"/>
      <c r="R35" s="244"/>
      <c r="S35" s="244"/>
    </row>
    <row r="36" spans="1:19" x14ac:dyDescent="0.2">
      <c r="A36" s="983"/>
      <c r="B36" s="984"/>
      <c r="C36" s="985"/>
      <c r="D36" s="991" t="s">
        <v>160</v>
      </c>
      <c r="E36" s="992"/>
      <c r="F36" s="992"/>
      <c r="G36" s="993"/>
      <c r="H36" s="305">
        <f>'New Construction Data Input'!I44</f>
        <v>0</v>
      </c>
      <c r="I36" s="306">
        <v>3.9E-2</v>
      </c>
      <c r="J36" s="307">
        <f t="shared" si="0"/>
        <v>0</v>
      </c>
      <c r="K36" s="308">
        <f>'New Construction Data Input'!K44</f>
        <v>0</v>
      </c>
      <c r="L36" s="286">
        <f t="shared" si="2"/>
        <v>0</v>
      </c>
      <c r="M36" s="244"/>
      <c r="N36" s="244"/>
      <c r="O36" s="244"/>
      <c r="P36" s="244"/>
      <c r="Q36" s="244"/>
      <c r="R36" s="244"/>
      <c r="S36" s="244"/>
    </row>
    <row r="37" spans="1:19" ht="13.5" thickBot="1" x14ac:dyDescent="0.25">
      <c r="A37" s="976"/>
      <c r="B37" s="977"/>
      <c r="C37" s="978"/>
      <c r="D37" s="994" t="s">
        <v>161</v>
      </c>
      <c r="E37" s="995"/>
      <c r="F37" s="995"/>
      <c r="G37" s="996"/>
      <c r="H37" s="311">
        <f>'New Construction Data Input'!I45</f>
        <v>0</v>
      </c>
      <c r="I37" s="301">
        <v>6.7000000000000004E-2</v>
      </c>
      <c r="J37" s="302">
        <f t="shared" si="0"/>
        <v>0</v>
      </c>
      <c r="K37" s="303">
        <f>'New Construction Data Input'!K45</f>
        <v>0</v>
      </c>
      <c r="L37" s="286">
        <f t="shared" si="2"/>
        <v>0</v>
      </c>
      <c r="M37" s="244"/>
      <c r="N37" s="244"/>
      <c r="O37" s="244"/>
      <c r="P37" s="244"/>
      <c r="Q37" s="244"/>
      <c r="R37" s="244"/>
      <c r="S37" s="244"/>
    </row>
    <row r="38" spans="1:19" ht="14.25" thickTop="1" thickBot="1" x14ac:dyDescent="0.25">
      <c r="A38" s="997" t="s">
        <v>223</v>
      </c>
      <c r="B38" s="998"/>
      <c r="C38" s="999"/>
      <c r="D38" s="806" t="s">
        <v>168</v>
      </c>
      <c r="E38" s="1012"/>
      <c r="F38" s="1012"/>
      <c r="G38" s="807"/>
      <c r="H38" s="312">
        <f>'New Construction Data Input'!I50</f>
        <v>0</v>
      </c>
      <c r="I38" s="316">
        <v>0.11799999999999999</v>
      </c>
      <c r="J38" s="314">
        <f t="shared" si="0"/>
        <v>0</v>
      </c>
      <c r="K38" s="315">
        <f>'New Construction Data Input'!K50</f>
        <v>0</v>
      </c>
      <c r="L38" s="286">
        <f t="shared" si="2"/>
        <v>0</v>
      </c>
      <c r="M38" s="244"/>
      <c r="N38" s="244"/>
      <c r="O38" s="244"/>
      <c r="P38" s="244"/>
      <c r="Q38" s="244"/>
      <c r="R38" s="244"/>
      <c r="S38" s="244"/>
    </row>
    <row r="39" spans="1:19" ht="13.5" thickTop="1" x14ac:dyDescent="0.2">
      <c r="A39" s="1013" t="s">
        <v>169</v>
      </c>
      <c r="B39" s="974"/>
      <c r="C39" s="975"/>
      <c r="D39" s="1015" t="s">
        <v>170</v>
      </c>
      <c r="E39" s="1016"/>
      <c r="F39" s="1016"/>
      <c r="G39" s="1017"/>
      <c r="H39" s="304">
        <f>'New Construction Data Input'!I51</f>
        <v>0</v>
      </c>
      <c r="I39" s="297">
        <v>0.23400000000000001</v>
      </c>
      <c r="J39" s="298">
        <f t="shared" si="0"/>
        <v>0</v>
      </c>
      <c r="K39" s="299">
        <f>'New Construction Data Input'!K51</f>
        <v>0</v>
      </c>
      <c r="L39" s="286">
        <f t="shared" si="2"/>
        <v>0</v>
      </c>
      <c r="M39" s="244"/>
      <c r="N39" s="244"/>
      <c r="O39" s="244"/>
      <c r="P39" s="244"/>
      <c r="Q39" s="244"/>
      <c r="R39" s="244"/>
      <c r="S39" s="244"/>
    </row>
    <row r="40" spans="1:19" x14ac:dyDescent="0.2">
      <c r="A40" s="1014"/>
      <c r="B40" s="984"/>
      <c r="C40" s="985"/>
      <c r="D40" s="1018" t="s">
        <v>171</v>
      </c>
      <c r="E40" s="1018"/>
      <c r="F40" s="1018"/>
      <c r="G40" s="1018"/>
      <c r="H40" s="305">
        <f>'New Construction Data Input'!I52</f>
        <v>0</v>
      </c>
      <c r="I40" s="317">
        <v>0.105</v>
      </c>
      <c r="J40" s="307">
        <f t="shared" si="0"/>
        <v>0</v>
      </c>
      <c r="K40" s="308">
        <f>'New Construction Data Input'!K52</f>
        <v>0</v>
      </c>
      <c r="L40" s="286">
        <f t="shared" si="2"/>
        <v>0</v>
      </c>
      <c r="M40" s="244"/>
      <c r="N40" s="244"/>
      <c r="O40" s="244"/>
      <c r="P40" s="244"/>
      <c r="Q40" s="244"/>
      <c r="R40" s="244"/>
      <c r="S40" s="244"/>
    </row>
    <row r="41" spans="1:19" x14ac:dyDescent="0.2">
      <c r="A41" s="1014"/>
      <c r="B41" s="984"/>
      <c r="C41" s="985"/>
      <c r="D41" s="1018" t="s">
        <v>172</v>
      </c>
      <c r="E41" s="1018"/>
      <c r="F41" s="1018"/>
      <c r="G41" s="1018"/>
      <c r="H41" s="309">
        <f>'New Construction Data Input'!I53</f>
        <v>0</v>
      </c>
      <c r="I41" s="317">
        <v>0.05</v>
      </c>
      <c r="J41" s="307">
        <f t="shared" si="0"/>
        <v>0</v>
      </c>
      <c r="K41" s="308">
        <f>'New Construction Data Input'!K53</f>
        <v>0</v>
      </c>
      <c r="L41" s="286">
        <f t="shared" si="2"/>
        <v>0</v>
      </c>
      <c r="M41" s="244"/>
      <c r="N41" s="244"/>
      <c r="O41" s="244"/>
      <c r="P41" s="244"/>
      <c r="Q41" s="244"/>
      <c r="R41" s="244"/>
      <c r="S41" s="244"/>
    </row>
    <row r="42" spans="1:19" ht="13.5" thickBot="1" x14ac:dyDescent="0.25">
      <c r="A42" s="1014"/>
      <c r="B42" s="984"/>
      <c r="C42" s="985"/>
      <c r="D42" s="1019" t="s">
        <v>173</v>
      </c>
      <c r="E42" s="1020"/>
      <c r="F42" s="1020"/>
      <c r="G42" s="1021"/>
      <c r="H42" s="311">
        <f>'New Construction Data Input'!I54</f>
        <v>0</v>
      </c>
      <c r="I42" s="301">
        <v>3.5000000000000003E-2</v>
      </c>
      <c r="J42" s="302">
        <f t="shared" si="0"/>
        <v>0</v>
      </c>
      <c r="K42" s="303">
        <f>'New Construction Data Input'!K54</f>
        <v>0</v>
      </c>
      <c r="L42" s="286">
        <f t="shared" si="2"/>
        <v>0</v>
      </c>
      <c r="M42" s="244"/>
      <c r="N42" s="244"/>
      <c r="O42" s="244"/>
      <c r="P42" s="244"/>
      <c r="Q42" s="244"/>
      <c r="R42" s="244"/>
      <c r="S42" s="244"/>
    </row>
    <row r="43" spans="1:19" ht="13.5" thickTop="1" x14ac:dyDescent="0.2">
      <c r="A43" s="973" t="s">
        <v>174</v>
      </c>
      <c r="B43" s="974"/>
      <c r="C43" s="975"/>
      <c r="D43" s="1015" t="s">
        <v>166</v>
      </c>
      <c r="E43" s="1016"/>
      <c r="F43" s="1016"/>
      <c r="G43" s="1017"/>
      <c r="H43" s="304">
        <f>'New Construction Data Input'!I55</f>
        <v>0</v>
      </c>
      <c r="I43" s="297">
        <v>0.08</v>
      </c>
      <c r="J43" s="298">
        <f t="shared" si="0"/>
        <v>0</v>
      </c>
      <c r="K43" s="299">
        <f>'New Construction Data Input'!K55</f>
        <v>0</v>
      </c>
      <c r="L43" s="286">
        <f t="shared" si="2"/>
        <v>0</v>
      </c>
      <c r="M43" s="244"/>
      <c r="N43" s="244"/>
      <c r="O43" s="244"/>
      <c r="P43" s="244"/>
      <c r="Q43" s="244"/>
      <c r="R43" s="244"/>
      <c r="S43" s="244"/>
    </row>
    <row r="44" spans="1:19" x14ac:dyDescent="0.2">
      <c r="A44" s="983"/>
      <c r="B44" s="984"/>
      <c r="C44" s="985"/>
      <c r="D44" s="1022" t="s">
        <v>167</v>
      </c>
      <c r="E44" s="1023"/>
      <c r="F44" s="1023"/>
      <c r="G44" s="1024"/>
      <c r="H44" s="305">
        <f>'New Construction Data Input'!I56</f>
        <v>0</v>
      </c>
      <c r="I44" s="306">
        <v>0.06</v>
      </c>
      <c r="J44" s="307">
        <f t="shared" si="0"/>
        <v>0</v>
      </c>
      <c r="K44" s="308">
        <f>'New Construction Data Input'!K56</f>
        <v>0</v>
      </c>
      <c r="L44" s="286">
        <f t="shared" si="2"/>
        <v>0</v>
      </c>
      <c r="M44" s="244"/>
      <c r="N44" s="244"/>
      <c r="O44" s="244"/>
      <c r="P44" s="244"/>
      <c r="Q44" s="244"/>
      <c r="R44" s="244"/>
      <c r="S44" s="244"/>
    </row>
    <row r="45" spans="1:19" ht="13.5" thickBot="1" x14ac:dyDescent="0.25">
      <c r="A45" s="983"/>
      <c r="B45" s="984"/>
      <c r="C45" s="985"/>
      <c r="D45" s="1019" t="s">
        <v>168</v>
      </c>
      <c r="E45" s="1020"/>
      <c r="F45" s="1020"/>
      <c r="G45" s="1021"/>
      <c r="H45" s="311">
        <f>'New Construction Data Input'!I57</f>
        <v>0</v>
      </c>
      <c r="I45" s="301">
        <v>0.04</v>
      </c>
      <c r="J45" s="302">
        <f>H45*I45</f>
        <v>0</v>
      </c>
      <c r="K45" s="303">
        <f>'New Construction Data Input'!K57</f>
        <v>0</v>
      </c>
      <c r="L45" s="286">
        <f>J45*K45</f>
        <v>0</v>
      </c>
      <c r="M45" s="244"/>
      <c r="N45" s="244"/>
      <c r="O45" s="244"/>
      <c r="P45" s="244"/>
      <c r="Q45" s="244"/>
      <c r="R45" s="244"/>
      <c r="S45" s="244"/>
    </row>
    <row r="46" spans="1:19" ht="14.25" thickTop="1" thickBot="1" x14ac:dyDescent="0.25">
      <c r="A46" s="976"/>
      <c r="B46" s="977"/>
      <c r="C46" s="978"/>
      <c r="D46" s="1025" t="s">
        <v>224</v>
      </c>
      <c r="E46" s="1020"/>
      <c r="F46" s="1020"/>
      <c r="G46" s="1021"/>
      <c r="H46" s="311">
        <f>'New Construction Data Input'!I58</f>
        <v>0</v>
      </c>
      <c r="I46" s="301">
        <v>6.7000000000000004E-2</v>
      </c>
      <c r="J46" s="302">
        <f>H46*I46</f>
        <v>0</v>
      </c>
      <c r="K46" s="303">
        <f>'New Construction Data Input'!K58</f>
        <v>0</v>
      </c>
      <c r="L46" s="318">
        <f>J46*K46</f>
        <v>0</v>
      </c>
      <c r="M46" s="244"/>
      <c r="N46" s="244"/>
      <c r="O46" s="244"/>
      <c r="P46" s="244"/>
      <c r="Q46" s="244"/>
      <c r="R46" s="244"/>
      <c r="S46" s="244"/>
    </row>
    <row r="47" spans="1:19" ht="30" customHeight="1" thickTop="1" thickBot="1" x14ac:dyDescent="0.25">
      <c r="A47" s="1009" t="s">
        <v>110</v>
      </c>
      <c r="B47" s="866"/>
      <c r="C47" s="1010"/>
      <c r="D47" s="1011"/>
      <c r="E47" s="1011"/>
      <c r="F47" s="1011"/>
      <c r="G47" s="319"/>
      <c r="H47" s="320"/>
      <c r="I47" s="321"/>
      <c r="J47" s="322" t="s">
        <v>111</v>
      </c>
      <c r="K47" s="323" t="s">
        <v>112</v>
      </c>
      <c r="L47" s="324"/>
      <c r="M47" s="244"/>
      <c r="N47" s="244"/>
      <c r="O47" s="244"/>
      <c r="P47" s="244"/>
      <c r="Q47" s="244"/>
      <c r="R47" s="244"/>
      <c r="S47" s="244"/>
    </row>
    <row r="48" spans="1:19" ht="13.5" thickTop="1" x14ac:dyDescent="0.2">
      <c r="A48" s="1030" t="s">
        <v>108</v>
      </c>
      <c r="B48" s="1031"/>
      <c r="C48" s="1032"/>
      <c r="D48" s="1039" t="s">
        <v>91</v>
      </c>
      <c r="E48" s="1040"/>
      <c r="F48" s="1040"/>
      <c r="G48" s="1041"/>
      <c r="H48" s="325"/>
      <c r="I48" s="326"/>
      <c r="J48" s="327">
        <f>'New Construction Data Input'!G60</f>
        <v>0</v>
      </c>
      <c r="K48" s="328">
        <f>'New Construction Data Input'!K60</f>
        <v>0</v>
      </c>
      <c r="L48" s="329">
        <f t="shared" si="2"/>
        <v>0</v>
      </c>
      <c r="M48" s="244"/>
      <c r="N48" s="244"/>
      <c r="O48" s="244"/>
      <c r="P48" s="244"/>
      <c r="Q48" s="244"/>
      <c r="R48" s="244"/>
      <c r="S48" s="244"/>
    </row>
    <row r="49" spans="1:19" x14ac:dyDescent="0.2">
      <c r="A49" s="1033"/>
      <c r="B49" s="1034"/>
      <c r="C49" s="1035"/>
      <c r="D49" s="1042" t="s">
        <v>92</v>
      </c>
      <c r="E49" s="1043"/>
      <c r="F49" s="1043"/>
      <c r="G49" s="1044"/>
      <c r="H49" s="330"/>
      <c r="I49" s="331"/>
      <c r="J49" s="327">
        <f>'New Construction Data Input'!G61</f>
        <v>0</v>
      </c>
      <c r="K49" s="328">
        <f>'New Construction Data Input'!K61</f>
        <v>0</v>
      </c>
      <c r="L49" s="329">
        <f t="shared" si="2"/>
        <v>0</v>
      </c>
      <c r="M49" s="244"/>
      <c r="N49" s="244"/>
      <c r="O49" s="244"/>
      <c r="P49" s="244"/>
      <c r="Q49" s="244"/>
      <c r="R49" s="244"/>
      <c r="S49" s="244"/>
    </row>
    <row r="50" spans="1:19" ht="13.5" thickBot="1" x14ac:dyDescent="0.25">
      <c r="A50" s="1033"/>
      <c r="B50" s="1034"/>
      <c r="C50" s="1035"/>
      <c r="D50" s="1045" t="s">
        <v>93</v>
      </c>
      <c r="E50" s="1046"/>
      <c r="F50" s="1046"/>
      <c r="G50" s="1047"/>
      <c r="H50" s="332"/>
      <c r="I50" s="333"/>
      <c r="J50" s="334">
        <f>'New Construction Data Input'!G62</f>
        <v>0</v>
      </c>
      <c r="K50" s="335">
        <f>'New Construction Data Input'!K62</f>
        <v>0</v>
      </c>
      <c r="L50" s="336">
        <f t="shared" si="2"/>
        <v>0</v>
      </c>
      <c r="M50" s="244"/>
      <c r="N50" s="244"/>
      <c r="O50" s="244"/>
      <c r="P50" s="244"/>
      <c r="Q50" s="244"/>
      <c r="R50" s="244"/>
      <c r="S50" s="244"/>
    </row>
    <row r="51" spans="1:19" s="96" customFormat="1" ht="13.5" thickBot="1" x14ac:dyDescent="0.25">
      <c r="A51" s="1036"/>
      <c r="B51" s="1037"/>
      <c r="C51" s="1038"/>
      <c r="D51" s="1045" t="s">
        <v>109</v>
      </c>
      <c r="E51" s="1046"/>
      <c r="F51" s="1046"/>
      <c r="G51" s="1047"/>
      <c r="H51" s="332"/>
      <c r="I51" s="333"/>
      <c r="J51" s="334">
        <f>'New Construction Data Input'!G63</f>
        <v>0</v>
      </c>
      <c r="K51" s="335">
        <f>'New Construction Data Input'!K63</f>
        <v>0</v>
      </c>
      <c r="L51" s="336">
        <f t="shared" si="2"/>
        <v>0</v>
      </c>
    </row>
    <row r="52" spans="1:19" x14ac:dyDescent="0.2">
      <c r="A52" s="262"/>
      <c r="B52" s="262"/>
      <c r="C52" s="262"/>
      <c r="D52" s="262"/>
      <c r="E52" s="262"/>
      <c r="F52" s="263"/>
      <c r="G52" s="264"/>
      <c r="H52" s="264"/>
      <c r="I52" s="261"/>
      <c r="J52" s="261"/>
      <c r="L52" s="96"/>
      <c r="M52" s="244"/>
      <c r="N52" s="244"/>
      <c r="O52" s="244"/>
      <c r="P52" s="244"/>
      <c r="Q52" s="244"/>
      <c r="R52" s="244"/>
      <c r="S52" s="244"/>
    </row>
    <row r="53" spans="1:19" x14ac:dyDescent="0.2">
      <c r="L53" s="96"/>
      <c r="M53" s="244"/>
      <c r="N53" s="244"/>
      <c r="O53" s="244"/>
      <c r="P53" s="244"/>
      <c r="Q53" s="244"/>
      <c r="R53" s="244"/>
      <c r="S53" s="244"/>
    </row>
    <row r="54" spans="1:19" x14ac:dyDescent="0.2">
      <c r="K54" s="258" t="s">
        <v>225</v>
      </c>
      <c r="L54" s="337">
        <f>SUM(L10:L51)</f>
        <v>0</v>
      </c>
      <c r="M54" s="244"/>
      <c r="N54" s="244"/>
      <c r="O54" s="244"/>
      <c r="P54" s="244"/>
      <c r="Q54" s="244"/>
      <c r="R54" s="244"/>
      <c r="S54" s="244"/>
    </row>
    <row r="55" spans="1:19" x14ac:dyDescent="0.2">
      <c r="K55" s="258" t="s">
        <v>226</v>
      </c>
      <c r="L55" s="338">
        <f>SUM(J10:J46)</f>
        <v>0</v>
      </c>
      <c r="M55" s="244"/>
      <c r="N55" s="244"/>
      <c r="O55" s="244"/>
      <c r="P55" s="244"/>
      <c r="Q55" s="244"/>
      <c r="R55" s="244"/>
      <c r="S55" s="244"/>
    </row>
    <row r="56" spans="1:19" x14ac:dyDescent="0.2">
      <c r="L56" s="96"/>
      <c r="M56" s="244"/>
      <c r="N56" s="244"/>
      <c r="O56" s="244"/>
      <c r="P56" s="244"/>
      <c r="Q56" s="244"/>
      <c r="R56" s="244"/>
      <c r="S56" s="244"/>
    </row>
    <row r="57" spans="1:19" x14ac:dyDescent="0.2">
      <c r="K57" s="258" t="s">
        <v>227</v>
      </c>
      <c r="L57" s="337">
        <f>L54*1.095</f>
        <v>0</v>
      </c>
      <c r="M57" s="244"/>
      <c r="N57" s="244"/>
      <c r="O57" s="244"/>
      <c r="P57" s="244"/>
      <c r="Q57" s="244"/>
      <c r="R57" s="244"/>
      <c r="S57" s="244"/>
    </row>
    <row r="58" spans="1:19" x14ac:dyDescent="0.2">
      <c r="A58" s="1048"/>
      <c r="B58" s="1048"/>
      <c r="C58" s="1048"/>
      <c r="E58" s="1049" t="e">
        <f>'New Construction Data Input'!#REF!</f>
        <v>#REF!</v>
      </c>
      <c r="F58" s="1049"/>
      <c r="G58" s="1049"/>
      <c r="H58" s="1049"/>
      <c r="I58" s="1049"/>
      <c r="K58" s="1026"/>
      <c r="L58" s="96"/>
      <c r="M58" s="244"/>
      <c r="N58" s="244"/>
      <c r="O58" s="244"/>
      <c r="P58" s="244"/>
      <c r="Q58" s="244"/>
      <c r="R58" s="244"/>
      <c r="S58" s="244"/>
    </row>
    <row r="59" spans="1:19" ht="13.5" thickBot="1" x14ac:dyDescent="0.25">
      <c r="A59" s="97"/>
      <c r="B59" s="266"/>
      <c r="C59" s="266"/>
      <c r="E59" s="1050"/>
      <c r="F59" s="1050"/>
      <c r="G59" s="1050"/>
      <c r="H59" s="1050"/>
      <c r="I59" s="1050"/>
      <c r="K59" s="1027"/>
      <c r="L59" s="96"/>
      <c r="M59" s="244"/>
      <c r="N59" s="244"/>
      <c r="O59" s="244"/>
      <c r="P59" s="244"/>
      <c r="Q59" s="244"/>
      <c r="R59" s="244"/>
      <c r="S59" s="244"/>
    </row>
    <row r="60" spans="1:19" x14ac:dyDescent="0.2">
      <c r="A60" s="267"/>
      <c r="B60" s="268"/>
      <c r="C60" s="268"/>
      <c r="E60" s="1028" t="s">
        <v>113</v>
      </c>
      <c r="F60" s="1029"/>
      <c r="G60" s="1029"/>
      <c r="H60" s="1029"/>
      <c r="I60" s="1029"/>
      <c r="K60" s="269" t="s">
        <v>23</v>
      </c>
      <c r="L60" s="96"/>
      <c r="M60" s="244"/>
      <c r="N60" s="244"/>
      <c r="O60" s="244"/>
      <c r="P60" s="244"/>
      <c r="Q60" s="244"/>
      <c r="R60" s="244"/>
      <c r="S60" s="244"/>
    </row>
    <row r="61" spans="1:19" x14ac:dyDescent="0.2">
      <c r="A61" s="244"/>
      <c r="B61" s="244"/>
      <c r="C61" s="244"/>
      <c r="D61" s="244"/>
      <c r="E61" s="244"/>
      <c r="F61" s="244"/>
      <c r="G61" s="244"/>
      <c r="H61" s="244"/>
      <c r="I61" s="244"/>
      <c r="J61" s="244"/>
      <c r="K61" s="244"/>
      <c r="L61" s="244"/>
      <c r="M61" s="244"/>
      <c r="N61" s="244"/>
      <c r="O61" s="244"/>
      <c r="P61" s="244"/>
      <c r="Q61" s="244"/>
      <c r="R61" s="244"/>
      <c r="S61" s="244"/>
    </row>
    <row r="62" spans="1:19" x14ac:dyDescent="0.2">
      <c r="A62" s="244"/>
      <c r="B62" s="244"/>
      <c r="C62" s="244"/>
      <c r="D62" s="244"/>
      <c r="E62" s="244"/>
      <c r="F62" s="244"/>
      <c r="G62" s="244"/>
      <c r="H62" s="244"/>
      <c r="I62" s="244"/>
      <c r="J62" s="244"/>
      <c r="K62" s="244"/>
      <c r="L62" s="244"/>
      <c r="M62" s="244"/>
      <c r="N62" s="244"/>
      <c r="O62" s="244"/>
      <c r="P62" s="244"/>
      <c r="Q62" s="244"/>
      <c r="R62" s="244"/>
      <c r="S62" s="244"/>
    </row>
    <row r="63" spans="1:19" x14ac:dyDescent="0.2">
      <c r="A63" s="244"/>
      <c r="B63" s="244"/>
      <c r="C63" s="244"/>
      <c r="D63" s="244"/>
      <c r="E63" s="244"/>
      <c r="F63" s="244"/>
      <c r="G63" s="244"/>
      <c r="H63" s="244"/>
      <c r="I63" s="244"/>
      <c r="J63" s="244"/>
      <c r="K63" s="244"/>
      <c r="L63" s="244"/>
      <c r="M63" s="244"/>
      <c r="N63" s="244"/>
      <c r="O63" s="244"/>
      <c r="P63" s="244"/>
      <c r="Q63" s="244"/>
      <c r="R63" s="244"/>
      <c r="S63" s="244"/>
    </row>
    <row r="64" spans="1:19" x14ac:dyDescent="0.2">
      <c r="A64" s="244"/>
      <c r="B64" s="244"/>
      <c r="C64" s="244"/>
      <c r="D64" s="244"/>
      <c r="E64" s="244"/>
      <c r="F64" s="244"/>
      <c r="G64" s="244"/>
      <c r="H64" s="244"/>
      <c r="I64" s="244"/>
      <c r="J64" s="244"/>
      <c r="K64" s="244"/>
      <c r="L64" s="244"/>
      <c r="M64" s="244"/>
      <c r="N64" s="244"/>
      <c r="O64" s="244"/>
      <c r="P64" s="244"/>
      <c r="Q64" s="244"/>
      <c r="R64" s="244"/>
      <c r="S64" s="244"/>
    </row>
    <row r="65" spans="1:19" x14ac:dyDescent="0.2">
      <c r="A65" s="244"/>
      <c r="B65" s="244"/>
      <c r="C65" s="244"/>
      <c r="D65" s="244"/>
      <c r="E65" s="244"/>
      <c r="F65" s="244"/>
      <c r="G65" s="244"/>
      <c r="H65" s="244"/>
      <c r="I65" s="244"/>
      <c r="J65" s="244"/>
      <c r="K65" s="244"/>
      <c r="L65" s="244"/>
      <c r="M65" s="244"/>
      <c r="N65" s="244"/>
      <c r="O65" s="244"/>
      <c r="P65" s="244"/>
      <c r="Q65" s="244"/>
      <c r="R65" s="244"/>
      <c r="S65" s="244"/>
    </row>
    <row r="66" spans="1:19" x14ac:dyDescent="0.2">
      <c r="A66" s="244"/>
      <c r="B66" s="244"/>
      <c r="C66" s="244"/>
      <c r="D66" s="244"/>
      <c r="E66" s="244"/>
      <c r="F66" s="244"/>
      <c r="G66" s="244"/>
      <c r="H66" s="244"/>
      <c r="I66" s="244"/>
      <c r="J66" s="244"/>
      <c r="K66" s="244"/>
      <c r="M66" s="244"/>
      <c r="N66" s="244"/>
      <c r="O66" s="244"/>
      <c r="P66" s="244"/>
      <c r="Q66" s="244"/>
      <c r="R66" s="244"/>
      <c r="S66" s="244"/>
    </row>
    <row r="67" spans="1:19" x14ac:dyDescent="0.2">
      <c r="A67" s="244"/>
      <c r="B67" s="244"/>
      <c r="C67" s="244"/>
      <c r="D67" s="244"/>
      <c r="E67" s="244"/>
      <c r="F67" s="244"/>
      <c r="G67" s="244"/>
      <c r="H67" s="244"/>
      <c r="I67" s="244"/>
      <c r="J67" s="244"/>
      <c r="K67" s="244"/>
      <c r="M67" s="244"/>
      <c r="N67" s="244"/>
      <c r="O67" s="244"/>
      <c r="P67" s="244"/>
      <c r="Q67" s="244"/>
      <c r="R67" s="244"/>
      <c r="S67" s="244"/>
    </row>
    <row r="68" spans="1:19" x14ac:dyDescent="0.2">
      <c r="A68" s="244"/>
      <c r="B68" s="244"/>
      <c r="C68" s="244"/>
      <c r="D68" s="244"/>
      <c r="E68" s="244"/>
      <c r="F68" s="244"/>
      <c r="G68" s="244"/>
      <c r="H68" s="244"/>
      <c r="I68" s="244"/>
      <c r="J68" s="244"/>
      <c r="K68" s="244"/>
      <c r="M68" s="244"/>
      <c r="N68" s="244"/>
      <c r="O68" s="244"/>
      <c r="P68" s="244"/>
      <c r="Q68" s="244"/>
      <c r="R68" s="244"/>
      <c r="S68" s="244"/>
    </row>
    <row r="69" spans="1:19" x14ac:dyDescent="0.2">
      <c r="A69" s="244"/>
      <c r="B69" s="244"/>
      <c r="C69" s="244"/>
      <c r="D69" s="244"/>
      <c r="E69" s="244"/>
      <c r="F69" s="244"/>
      <c r="G69" s="244"/>
      <c r="H69" s="244"/>
      <c r="I69" s="244"/>
      <c r="J69" s="244"/>
      <c r="K69" s="244"/>
      <c r="M69" s="244"/>
      <c r="N69" s="244"/>
      <c r="O69" s="244"/>
      <c r="P69" s="244"/>
      <c r="Q69" s="244"/>
      <c r="R69" s="244"/>
      <c r="S69" s="244"/>
    </row>
    <row r="70" spans="1:19" x14ac:dyDescent="0.2">
      <c r="A70" s="244"/>
      <c r="B70" s="244"/>
      <c r="C70" s="244"/>
      <c r="D70" s="244"/>
      <c r="E70" s="244"/>
      <c r="F70" s="244"/>
      <c r="G70" s="244"/>
      <c r="H70" s="244"/>
      <c r="I70" s="244"/>
      <c r="J70" s="244"/>
      <c r="K70" s="244"/>
      <c r="M70" s="244"/>
      <c r="N70" s="244"/>
      <c r="O70" s="244"/>
      <c r="P70" s="244"/>
      <c r="Q70" s="244"/>
      <c r="R70" s="244"/>
      <c r="S70" s="244"/>
    </row>
    <row r="71" spans="1:19" x14ac:dyDescent="0.2">
      <c r="A71" s="244"/>
      <c r="B71" s="244"/>
      <c r="C71" s="244"/>
      <c r="D71" s="244"/>
      <c r="E71" s="244"/>
      <c r="F71" s="244"/>
      <c r="G71" s="244"/>
      <c r="H71" s="244"/>
      <c r="I71" s="244"/>
      <c r="J71" s="244"/>
      <c r="K71" s="244"/>
      <c r="M71" s="244"/>
      <c r="N71" s="244"/>
      <c r="O71" s="244"/>
      <c r="P71" s="244"/>
      <c r="Q71" s="244"/>
      <c r="R71" s="244"/>
      <c r="S71" s="244"/>
    </row>
    <row r="72" spans="1:19" x14ac:dyDescent="0.2">
      <c r="A72" s="244"/>
      <c r="B72" s="244"/>
      <c r="C72" s="244"/>
      <c r="D72" s="244"/>
      <c r="E72" s="244"/>
      <c r="F72" s="244"/>
      <c r="G72" s="244"/>
      <c r="H72" s="244"/>
      <c r="I72" s="244"/>
      <c r="J72" s="244"/>
      <c r="K72" s="244"/>
      <c r="M72" s="244"/>
      <c r="N72" s="244"/>
      <c r="O72" s="244"/>
      <c r="P72" s="244"/>
      <c r="Q72" s="244"/>
      <c r="R72" s="244"/>
      <c r="S72" s="244"/>
    </row>
    <row r="73" spans="1:19" x14ac:dyDescent="0.2">
      <c r="A73" s="244"/>
      <c r="B73" s="244"/>
      <c r="C73" s="244"/>
      <c r="D73" s="244"/>
      <c r="E73" s="244"/>
      <c r="F73" s="244"/>
      <c r="G73" s="244"/>
      <c r="H73" s="244"/>
      <c r="I73" s="244"/>
      <c r="J73" s="244"/>
      <c r="K73" s="244"/>
      <c r="M73" s="244"/>
      <c r="N73" s="244"/>
      <c r="O73" s="244"/>
      <c r="P73" s="244"/>
      <c r="Q73" s="244"/>
      <c r="R73" s="244"/>
      <c r="S73" s="244"/>
    </row>
    <row r="74" spans="1:19" x14ac:dyDescent="0.2">
      <c r="A74" s="244"/>
      <c r="B74" s="244"/>
      <c r="C74" s="244"/>
      <c r="D74" s="244"/>
      <c r="E74" s="244"/>
      <c r="F74" s="244"/>
      <c r="G74" s="244"/>
      <c r="H74" s="244"/>
      <c r="I74" s="244"/>
      <c r="J74" s="244"/>
      <c r="K74" s="244"/>
      <c r="M74" s="244"/>
      <c r="N74" s="244"/>
      <c r="O74" s="244"/>
      <c r="P74" s="244"/>
      <c r="Q74" s="244"/>
      <c r="R74" s="244"/>
      <c r="S74" s="244"/>
    </row>
    <row r="75" spans="1:19" x14ac:dyDescent="0.2">
      <c r="A75" s="244"/>
      <c r="B75" s="244"/>
      <c r="C75" s="244"/>
      <c r="D75" s="244"/>
      <c r="E75" s="244"/>
      <c r="F75" s="244"/>
      <c r="G75" s="244"/>
      <c r="H75" s="244"/>
      <c r="I75" s="244"/>
      <c r="J75" s="244"/>
      <c r="K75" s="244"/>
      <c r="M75" s="244"/>
      <c r="N75" s="244"/>
      <c r="O75" s="244"/>
      <c r="P75" s="244"/>
      <c r="Q75" s="244"/>
      <c r="R75" s="244"/>
      <c r="S75" s="244"/>
    </row>
    <row r="76" spans="1:19" x14ac:dyDescent="0.2">
      <c r="A76" s="244"/>
      <c r="B76" s="244"/>
      <c r="C76" s="244"/>
      <c r="D76" s="244"/>
      <c r="E76" s="244"/>
      <c r="F76" s="244"/>
      <c r="G76" s="244"/>
      <c r="H76" s="244"/>
      <c r="I76" s="244"/>
      <c r="J76" s="244"/>
      <c r="K76" s="244"/>
      <c r="M76" s="244"/>
      <c r="N76" s="244"/>
      <c r="O76" s="244"/>
      <c r="P76" s="244"/>
      <c r="Q76" s="244"/>
      <c r="R76" s="244"/>
      <c r="S76" s="244"/>
    </row>
    <row r="77" spans="1:19" x14ac:dyDescent="0.2">
      <c r="A77" s="244"/>
      <c r="B77" s="244"/>
      <c r="C77" s="244"/>
      <c r="D77" s="244"/>
      <c r="E77" s="244"/>
      <c r="F77" s="244"/>
      <c r="G77" s="244"/>
      <c r="H77" s="244"/>
      <c r="I77" s="244"/>
      <c r="J77" s="244"/>
      <c r="K77" s="244"/>
      <c r="M77" s="244"/>
      <c r="N77" s="244"/>
      <c r="O77" s="244"/>
      <c r="P77" s="244"/>
      <c r="Q77" s="244"/>
      <c r="R77" s="244"/>
      <c r="S77" s="244"/>
    </row>
    <row r="78" spans="1:19" x14ac:dyDescent="0.2">
      <c r="A78" s="244"/>
      <c r="B78" s="244"/>
      <c r="C78" s="244"/>
      <c r="D78" s="244"/>
      <c r="E78" s="244"/>
      <c r="F78" s="244"/>
      <c r="G78" s="244"/>
      <c r="H78" s="244"/>
      <c r="I78" s="244"/>
      <c r="J78" s="244"/>
      <c r="K78" s="244"/>
      <c r="M78" s="244"/>
      <c r="N78" s="244"/>
      <c r="O78" s="244"/>
      <c r="P78" s="244"/>
      <c r="Q78" s="244"/>
      <c r="R78" s="244"/>
      <c r="S78" s="244"/>
    </row>
    <row r="79" spans="1:19" x14ac:dyDescent="0.2">
      <c r="A79" s="244"/>
      <c r="B79" s="244"/>
      <c r="C79" s="244"/>
      <c r="D79" s="244"/>
      <c r="E79" s="244"/>
      <c r="F79" s="244"/>
      <c r="G79" s="244"/>
      <c r="H79" s="244"/>
      <c r="I79" s="244"/>
      <c r="J79" s="244"/>
      <c r="K79" s="244"/>
      <c r="M79" s="244"/>
      <c r="N79" s="244"/>
      <c r="O79" s="244"/>
      <c r="P79" s="244"/>
      <c r="Q79" s="244"/>
      <c r="R79" s="244"/>
      <c r="S79" s="244"/>
    </row>
    <row r="80" spans="1:19" x14ac:dyDescent="0.2">
      <c r="A80" s="244"/>
      <c r="B80" s="244"/>
      <c r="C80" s="244"/>
      <c r="D80" s="244"/>
      <c r="E80" s="244"/>
      <c r="F80" s="244"/>
      <c r="G80" s="244"/>
      <c r="H80" s="244"/>
      <c r="I80" s="244"/>
      <c r="J80" s="244"/>
      <c r="K80" s="244"/>
      <c r="M80" s="244"/>
      <c r="N80" s="244"/>
      <c r="O80" s="244"/>
      <c r="P80" s="244"/>
      <c r="Q80" s="244"/>
      <c r="R80" s="244"/>
      <c r="S80" s="244"/>
    </row>
    <row r="81" spans="1:19" x14ac:dyDescent="0.2">
      <c r="A81" s="244"/>
      <c r="B81" s="244"/>
      <c r="C81" s="244"/>
      <c r="D81" s="244"/>
      <c r="E81" s="244"/>
      <c r="F81" s="244"/>
      <c r="G81" s="244"/>
      <c r="H81" s="244"/>
      <c r="I81" s="244"/>
      <c r="J81" s="244"/>
      <c r="K81" s="244"/>
      <c r="M81" s="244"/>
      <c r="N81" s="244"/>
      <c r="O81" s="244"/>
      <c r="P81" s="244"/>
      <c r="Q81" s="244"/>
      <c r="R81" s="244"/>
      <c r="S81" s="244"/>
    </row>
    <row r="82" spans="1:19" x14ac:dyDescent="0.2">
      <c r="M82" s="244"/>
      <c r="N82" s="244"/>
      <c r="O82" s="244"/>
      <c r="P82" s="244"/>
      <c r="Q82" s="244"/>
      <c r="R82" s="244"/>
      <c r="S82" s="244"/>
    </row>
    <row r="83" spans="1:19" x14ac:dyDescent="0.2">
      <c r="M83" s="244"/>
      <c r="N83" s="244"/>
      <c r="O83" s="244"/>
      <c r="P83" s="244"/>
      <c r="Q83" s="244"/>
      <c r="R83" s="244"/>
      <c r="S83" s="244"/>
    </row>
    <row r="84" spans="1:19" x14ac:dyDescent="0.2">
      <c r="M84" s="244"/>
      <c r="N84" s="244"/>
      <c r="O84" s="244"/>
      <c r="P84" s="244"/>
      <c r="Q84" s="244"/>
      <c r="R84" s="244"/>
      <c r="S84" s="244"/>
    </row>
    <row r="85" spans="1:19" x14ac:dyDescent="0.2">
      <c r="M85" s="244"/>
      <c r="N85" s="244"/>
      <c r="O85" s="244"/>
      <c r="P85" s="244"/>
      <c r="Q85" s="244"/>
      <c r="R85" s="244"/>
      <c r="S85" s="244"/>
    </row>
    <row r="86" spans="1:19" x14ac:dyDescent="0.2">
      <c r="M86" s="244"/>
      <c r="N86" s="244"/>
      <c r="O86" s="244"/>
      <c r="P86" s="244"/>
      <c r="Q86" s="244"/>
      <c r="R86" s="244"/>
      <c r="S86" s="244"/>
    </row>
    <row r="87" spans="1:19" x14ac:dyDescent="0.2">
      <c r="M87" s="244"/>
      <c r="N87" s="244"/>
      <c r="O87" s="244"/>
      <c r="P87" s="244"/>
      <c r="Q87" s="244"/>
      <c r="R87" s="244"/>
      <c r="S87" s="244"/>
    </row>
    <row r="88" spans="1:19" x14ac:dyDescent="0.2">
      <c r="M88" s="244"/>
      <c r="N88" s="244"/>
      <c r="O88" s="244"/>
      <c r="P88" s="244"/>
      <c r="Q88" s="244"/>
      <c r="R88" s="244"/>
      <c r="S88" s="244"/>
    </row>
  </sheetData>
  <sheetProtection selectLockedCells="1"/>
  <mergeCells count="81">
    <mergeCell ref="K58:K59"/>
    <mergeCell ref="E60:I60"/>
    <mergeCell ref="A48:C51"/>
    <mergeCell ref="D48:G48"/>
    <mergeCell ref="D49:G49"/>
    <mergeCell ref="D50:G50"/>
    <mergeCell ref="D51:G51"/>
    <mergeCell ref="A58:C58"/>
    <mergeCell ref="E58:I59"/>
    <mergeCell ref="A47:C47"/>
    <mergeCell ref="D47:F47"/>
    <mergeCell ref="A38:C38"/>
    <mergeCell ref="D38:G38"/>
    <mergeCell ref="A39:C42"/>
    <mergeCell ref="D39:G39"/>
    <mergeCell ref="D40:G40"/>
    <mergeCell ref="D41:G41"/>
    <mergeCell ref="D42:G42"/>
    <mergeCell ref="A43:C46"/>
    <mergeCell ref="D43:G43"/>
    <mergeCell ref="D44:G44"/>
    <mergeCell ref="D45:G45"/>
    <mergeCell ref="D46:G46"/>
    <mergeCell ref="A35:C37"/>
    <mergeCell ref="D35:G35"/>
    <mergeCell ref="D36:G36"/>
    <mergeCell ref="D37:G37"/>
    <mergeCell ref="A31:C31"/>
    <mergeCell ref="D31:E31"/>
    <mergeCell ref="F31:G31"/>
    <mergeCell ref="A32:C32"/>
    <mergeCell ref="D32:E32"/>
    <mergeCell ref="F32:G32"/>
    <mergeCell ref="A33:C34"/>
    <mergeCell ref="D33:E33"/>
    <mergeCell ref="F33:G33"/>
    <mergeCell ref="D34:E34"/>
    <mergeCell ref="F34:G34"/>
    <mergeCell ref="A27:C30"/>
    <mergeCell ref="D27:E28"/>
    <mergeCell ref="F27:G27"/>
    <mergeCell ref="F28:G28"/>
    <mergeCell ref="D29:E30"/>
    <mergeCell ref="F29:G29"/>
    <mergeCell ref="F30:G30"/>
    <mergeCell ref="A24:B24"/>
    <mergeCell ref="D24:G24"/>
    <mergeCell ref="A25:C26"/>
    <mergeCell ref="D25:E26"/>
    <mergeCell ref="F25:G25"/>
    <mergeCell ref="F26:G26"/>
    <mergeCell ref="A21:B21"/>
    <mergeCell ref="D21:G21"/>
    <mergeCell ref="A22:B22"/>
    <mergeCell ref="D22:G22"/>
    <mergeCell ref="A23:B23"/>
    <mergeCell ref="D23:G23"/>
    <mergeCell ref="A17:B17"/>
    <mergeCell ref="D17:G19"/>
    <mergeCell ref="A18:B18"/>
    <mergeCell ref="A19:B19"/>
    <mergeCell ref="A20:B20"/>
    <mergeCell ref="D20:G20"/>
    <mergeCell ref="A14:B14"/>
    <mergeCell ref="D14:G14"/>
    <mergeCell ref="A15:B15"/>
    <mergeCell ref="D15:G15"/>
    <mergeCell ref="A16:B16"/>
    <mergeCell ref="D16:G16"/>
    <mergeCell ref="A9:G9"/>
    <mergeCell ref="A10:B10"/>
    <mergeCell ref="D10:G13"/>
    <mergeCell ref="A11:B11"/>
    <mergeCell ref="A12:B12"/>
    <mergeCell ref="A13:B13"/>
    <mergeCell ref="C7:L7"/>
    <mergeCell ref="K1:L1"/>
    <mergeCell ref="A2:L2"/>
    <mergeCell ref="A3:L3"/>
    <mergeCell ref="A4:L4"/>
    <mergeCell ref="A5:L5"/>
  </mergeCells>
  <pageMargins left="0.25" right="0.25" top="0.25" bottom="0.25" header="0.5" footer="0.5"/>
  <pageSetup scale="8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Member Information Input</vt:lpstr>
      <vt:lpstr>Retrofit Rules &amp; Info Pg 1 of 2</vt:lpstr>
      <vt:lpstr>Retrofit Rules &amp; Info Pg 2 of 2</vt:lpstr>
      <vt:lpstr>Lighting Retrofit Data Input</vt:lpstr>
      <vt:lpstr>New Construction Rules &amp; Info</vt:lpstr>
      <vt:lpstr>New Construction Data Input</vt:lpstr>
      <vt:lpstr>Lighting Savings Data Input</vt:lpstr>
      <vt:lpstr>Lighting Retrofit Savings calc</vt:lpstr>
      <vt:lpstr>NC Lighting Savings Calc</vt:lpstr>
      <vt:lpstr>Payment Request</vt:lpstr>
      <vt:lpstr>'Lighting Retrofit Data Input'!Print_Area</vt:lpstr>
      <vt:lpstr>'Lighting Retrofit Savings calc'!Print_Area</vt:lpstr>
      <vt:lpstr>'Lighting Savings Data Input'!Print_Area</vt:lpstr>
      <vt:lpstr>'Member Information Input'!Print_Area</vt:lpstr>
      <vt:lpstr>'NC Lighting Savings Calc'!Print_Area</vt:lpstr>
      <vt:lpstr>'New Construction Data Input'!Print_Area</vt:lpstr>
      <vt:lpstr>'New Construction Rules &amp; Info'!Print_Area</vt:lpstr>
      <vt:lpstr>'Payment Request'!Print_Area</vt:lpstr>
      <vt:lpstr>'Retrofit Rules &amp; Info Pg 1 of 2'!Print_Area</vt:lpstr>
      <vt:lpstr>'Retrofit Rules &amp; Info Pg 2 of 2'!Print_Area</vt:lpstr>
    </vt:vector>
  </TitlesOfParts>
  <Company>Great River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knelson1 - ITKNELSONM2</dc:creator>
  <cp:lastModifiedBy>Bob Miller, Key Accounts Exec.</cp:lastModifiedBy>
  <cp:lastPrinted>2016-01-25T20:00:40Z</cp:lastPrinted>
  <dcterms:created xsi:type="dcterms:W3CDTF">2008-12-16T16:08:34Z</dcterms:created>
  <dcterms:modified xsi:type="dcterms:W3CDTF">2016-02-03T17:47:32Z</dcterms:modified>
</cp:coreProperties>
</file>